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0" windowWidth="15576" windowHeight="11652" activeTab="5"/>
  </bookViews>
  <sheets>
    <sheet name="Лист1" sheetId="1" r:id="rId1"/>
    <sheet name="Лист2" sheetId="2" r:id="rId2"/>
    <sheet name="Лист3" sheetId="3" r:id="rId3"/>
    <sheet name="Лист4" sheetId="4" r:id="rId4"/>
    <sheet name="Форма 5" sheetId="5" r:id="rId5"/>
    <sheet name="Раздел 3" sheetId="6" r:id="rId6"/>
    <sheet name="Таблица 1" sheetId="7" r:id="rId7"/>
  </sheets>
  <definedNames>
    <definedName name="_xlnm._FilterDatabase" localSheetId="1" hidden="1">'Лист2'!$A$6:$H$25</definedName>
  </definedNames>
  <calcPr fullCalcOnLoad="1"/>
</workbook>
</file>

<file path=xl/sharedStrings.xml><?xml version="1.0" encoding="utf-8"?>
<sst xmlns="http://schemas.openxmlformats.org/spreadsheetml/2006/main" count="495" uniqueCount="232">
  <si>
    <t xml:space="preserve">Адрес   </t>
  </si>
  <si>
    <t>№ п/п</t>
  </si>
  <si>
    <t>Балансовая стоимость (тыс.руб.)</t>
  </si>
  <si>
    <t>Сведения о правообладателе</t>
  </si>
  <si>
    <t>Када-стровый номер</t>
  </si>
  <si>
    <t xml:space="preserve">РАЗДЕЛ 1. </t>
  </si>
  <si>
    <t>Сведения о муниципальном недвижимом имуществе</t>
  </si>
  <si>
    <t>Реквизиты документов-оснований (прекра-щения) права муниципаль-ной собствен-ности</t>
  </si>
  <si>
    <t>Сведения о правооблада-теле</t>
  </si>
  <si>
    <t xml:space="preserve">РАЗДЕЛ 2. </t>
  </si>
  <si>
    <t>Сведения о муниципальном движимом имуществе</t>
  </si>
  <si>
    <t>Наименование движимого имущества</t>
  </si>
  <si>
    <t>Дата  возникновения и прекращения права муниципальной собственности</t>
  </si>
  <si>
    <t>Реквизиты  документов – оснований  возникновения (прекращения) права муниципальной собственности</t>
  </si>
  <si>
    <t>Сведения об  ограничениях (обременениях) с указанием основания и даты их возниновения и прекращения</t>
  </si>
  <si>
    <t>Амортизация/ износ (тыс.руб.)</t>
  </si>
  <si>
    <t>Итого</t>
  </si>
  <si>
    <t>Всего</t>
  </si>
  <si>
    <t>муниципального района "Корочанский район"</t>
  </si>
  <si>
    <t xml:space="preserve">Дата возникновения и прекращения права </t>
  </si>
  <si>
    <t>1.1 Сооружения</t>
  </si>
  <si>
    <t>1.2 Нежилые здания (помещения)</t>
  </si>
  <si>
    <t>1.3 Дороги</t>
  </si>
  <si>
    <t>2.1 Транспортные средства</t>
  </si>
  <si>
    <t>2.2 Имущество стоимостью 200 000 руб и выше (особо ценное)</t>
  </si>
  <si>
    <t>РНМИ</t>
  </si>
  <si>
    <t>Вид разре-шенного использова-ния</t>
  </si>
  <si>
    <t>Местополо-жение</t>
  </si>
  <si>
    <t>Кадаст-ровый номер</t>
  </si>
  <si>
    <t>Категория земель</t>
  </si>
  <si>
    <t>Сведения об огра-ничениях (обремене-ниях) с указанием основания и даты их возникно-вения и прераще-ния</t>
  </si>
  <si>
    <t>Площадь (кв.м)</t>
  </si>
  <si>
    <t>2.3  Иное имущество</t>
  </si>
  <si>
    <t xml:space="preserve">Утвержден </t>
  </si>
  <si>
    <t>в том числе земельные участки</t>
  </si>
  <si>
    <t>1.4  Жилищный фонд</t>
  </si>
  <si>
    <t>1.5 Земельные участки</t>
  </si>
  <si>
    <t>Наименова-ние недвижи-мого имущества</t>
  </si>
  <si>
    <t>Автомобильная дорога</t>
  </si>
  <si>
    <t>Земли населенных пунктов</t>
  </si>
  <si>
    <t>Акт приема-передачи</t>
  </si>
  <si>
    <t>объект культурного наследия</t>
  </si>
  <si>
    <t>Договор безвозмездного пользования имуществом от 10.01.2019</t>
  </si>
  <si>
    <t>Акт выполненных работ</t>
  </si>
  <si>
    <t>Постановление главы местного самоуправления "Корочанского района" № 273</t>
  </si>
  <si>
    <t>Постановление главы местного самоуправления "Корочанского района" №467</t>
  </si>
  <si>
    <t>Постановление главы местного самоуправления "Корочанского района" №544</t>
  </si>
  <si>
    <t>Постановление главы местного самоуправления "Корочанского района" № 467</t>
  </si>
  <si>
    <t>с.Ушаково</t>
  </si>
  <si>
    <t>31:09:1805001:117</t>
  </si>
  <si>
    <t>Шеинское сельское поселение</t>
  </si>
  <si>
    <t>с.Шеино ул.Лисовенька</t>
  </si>
  <si>
    <t>31:09:1802009:88</t>
  </si>
  <si>
    <t>с.Шеино ул.им.Юрия Ворновского</t>
  </si>
  <si>
    <t>:31:09:1802004:64</t>
  </si>
  <si>
    <t>с.Шеино  (парке с.Шеино)</t>
  </si>
  <si>
    <t>31:09:1802008:133</t>
  </si>
  <si>
    <t>31:09:1802001:293</t>
  </si>
  <si>
    <t>Акт приемки передач</t>
  </si>
  <si>
    <t>с.Шеино</t>
  </si>
  <si>
    <t xml:space="preserve">Автомобильная дорога </t>
  </si>
  <si>
    <t>Акт  приема передач</t>
  </si>
  <si>
    <t>Тротуар в.с.Шеино</t>
  </si>
  <si>
    <t>с. Шеино</t>
  </si>
  <si>
    <t>Земли  населенных пунктов</t>
  </si>
  <si>
    <t>31:09:1802002:8</t>
  </si>
  <si>
    <t>Распоряжение главы местного самоуправления Корочанского района Белгородской №601-р от 28.12.2006г,</t>
  </si>
  <si>
    <t>31:09:1802008:41</t>
  </si>
  <si>
    <t xml:space="preserve">земельный участок </t>
  </si>
  <si>
    <t>31:09:1805002:3</t>
  </si>
  <si>
    <t>Земельный участок для ведения личного  подсобного участка</t>
  </si>
  <si>
    <t>31:09:1805002:2</t>
  </si>
  <si>
    <t>Постановление главы местного самоуправления "Корочанского района"122</t>
  </si>
  <si>
    <t>сУшаково</t>
  </si>
  <si>
    <t>31:09:1804001:18</t>
  </si>
  <si>
    <t>сШеино</t>
  </si>
  <si>
    <t>31:09:1802002:20</t>
  </si>
  <si>
    <t>Постановление главы местного самоуправления "Корочанского района" №532</t>
  </si>
  <si>
    <t>с.  Шеино</t>
  </si>
  <si>
    <t>31:09:1803004:220</t>
  </si>
  <si>
    <t>31:09:1803004:136</t>
  </si>
  <si>
    <t>31:09:18053004:67</t>
  </si>
  <si>
    <t>Постановление главы местного самоуправления "Корочанского района" №540</t>
  </si>
  <si>
    <t>31:09:1803004:28</t>
  </si>
  <si>
    <t>31:09:1802008:126</t>
  </si>
  <si>
    <t>земельный участок для ведения садоводства</t>
  </si>
  <si>
    <t>31:09:1801001:33</t>
  </si>
  <si>
    <t>31:09:1803004:89</t>
  </si>
  <si>
    <t>Постановление главы местного самоуправления "Корочанского района" № 445Постановление главы местного самоуправления "Корочанского района" № 445</t>
  </si>
  <si>
    <t>Постановление главы местного самоуправления "Корочанского района" № 445</t>
  </si>
  <si>
    <t>31:09:1803004:177</t>
  </si>
  <si>
    <t>31:09:1803004:133</t>
  </si>
  <si>
    <t>Постановление главы местного самоуправленя "Корочанского района №445</t>
  </si>
  <si>
    <t xml:space="preserve">земельный участок  </t>
  </si>
  <si>
    <t>31:09:1803001:212</t>
  </si>
  <si>
    <t>Постановление главы местного самоуправления "Корочанский район" №445</t>
  </si>
  <si>
    <t>Постановление главы местного самоуправления "Корочанского  района№445</t>
  </si>
  <si>
    <t>31:09:1803004:35</t>
  </si>
  <si>
    <t>Постановление главы местного самоуправления" Корочанского района"</t>
  </si>
  <si>
    <t>ЛАДА 2107</t>
  </si>
  <si>
    <t>Акт приема передачи</t>
  </si>
  <si>
    <t>Администрация Шеинского сельского поселения</t>
  </si>
  <si>
    <t>МТЗ-80 Колесный трактор</t>
  </si>
  <si>
    <t>Лада-Нива</t>
  </si>
  <si>
    <t>31:09:1803001:113</t>
  </si>
  <si>
    <t>31:09:1803001:17</t>
  </si>
  <si>
    <t>31:09:1803001:172</t>
  </si>
  <si>
    <t>31:09:1803004:156</t>
  </si>
  <si>
    <t>31:09:1803004:54</t>
  </si>
  <si>
    <t xml:space="preserve"> Решение муниципального совета от 12.10.2020 г</t>
  </si>
  <si>
    <t xml:space="preserve">казна </t>
  </si>
  <si>
    <t>иное имущество</t>
  </si>
  <si>
    <t>решением земского собрания Шеинского сельского поселения</t>
  </si>
  <si>
    <t>РЕЕСТР МУНИЦИПАЛЬНОГО ИМУЩЕСТВА   ШЕИНСКОГО СЕЛЬСКОГО ПОСЕЛЕНИЯ</t>
  </si>
  <si>
    <t>МУНИЦИПАЛЬНОГО РАЙОНА "КОРОЧАНСКИЙ РАЙОН" БЕЛГОРОДСКОЙ ОБЛАСТИ</t>
  </si>
  <si>
    <t xml:space="preserve">Общая пло-щадь, протя-женность, глубина,объ-ем (м2, м, м3) </t>
  </si>
  <si>
    <t xml:space="preserve">Дата возникнове-ния и прекращения права </t>
  </si>
  <si>
    <t>Реквизиты документов-оснований (прекращения) права муниципальной собственности</t>
  </si>
  <si>
    <t>Сведения об ограничениях (обременениях) с указанием основания и даты их возникновения и преращения</t>
  </si>
  <si>
    <t>земельный участок</t>
  </si>
  <si>
    <t>земельный учпсток</t>
  </si>
  <si>
    <t>МТЗ-82 Колесный трактор</t>
  </si>
  <si>
    <t>Братская могила 171 советского воина, погибших в боях с фашистскими захватчиками</t>
  </si>
  <si>
    <t xml:space="preserve">Братская  могила 128 советских воинов, погибших в боях с фашистскими захватчиками. </t>
  </si>
  <si>
    <t>Братская могила 117 советских воинов, погибших с фашистскими захватчиками</t>
  </si>
  <si>
    <t>земельный участок под административным зданием</t>
  </si>
  <si>
    <t>земельный участок с видом разрешенного использования для размещения кладбищ</t>
  </si>
  <si>
    <t>земельный участок с видом разрешенного использования  для размещения кладбищ</t>
  </si>
  <si>
    <t>земельный участок  занятый аллеями и скверами</t>
  </si>
  <si>
    <t>Нежилое здание (административное)</t>
  </si>
  <si>
    <t>Памятник воинам односельчанам, погибших в годы ВОВ</t>
  </si>
  <si>
    <t>Разбрасыватель песка</t>
  </si>
  <si>
    <t>31:09:0000000:62</t>
  </si>
  <si>
    <t>31:09:1802010:23</t>
  </si>
  <si>
    <t>38:09:1802011:24</t>
  </si>
  <si>
    <t>38:09:1803001:9</t>
  </si>
  <si>
    <t>38:09:1803004:72</t>
  </si>
  <si>
    <t>Железная  ограда  ограда кладбища с.Ушаково</t>
  </si>
  <si>
    <t xml:space="preserve">               </t>
  </si>
  <si>
    <t>Железная    ограда кладбища с.Шеино</t>
  </si>
  <si>
    <t>Железобетонная  ограда кладбища с.Шеино</t>
  </si>
  <si>
    <t>Форма 5</t>
  </si>
  <si>
    <t>СВОДНЫЙ РЕЕСТР МУНИЦИПАЛЬНОГО ИМУЩЕСТВА (акций, долей хозяйственных обществ),</t>
  </si>
  <si>
    <r>
      <t xml:space="preserve">являющегося собственностью муниципальных образований </t>
    </r>
    <r>
      <rPr>
        <b/>
        <i/>
        <sz val="14"/>
        <rFont val="Times New Roman"/>
        <family val="1"/>
      </rPr>
      <t>муниципального района "Корочанский район"</t>
    </r>
  </si>
  <si>
    <t xml:space="preserve">Наименование муниципальных образований </t>
  </si>
  <si>
    <t>Количество юридических лиц, шт.</t>
  </si>
  <si>
    <t>Объекты недвижимости</t>
  </si>
  <si>
    <t>Балансовая стоимость имущества</t>
  </si>
  <si>
    <t>Остаточная стоимость имущества</t>
  </si>
  <si>
    <t>(тыс.руб.)</t>
  </si>
  <si>
    <t>количество</t>
  </si>
  <si>
    <t>общая площадь кв.м</t>
  </si>
  <si>
    <t>Всего:</t>
  </si>
  <si>
    <t xml:space="preserve">в том числе казна: </t>
  </si>
  <si>
    <t>пред-прия-тия</t>
  </si>
  <si>
    <t>учреждения</t>
  </si>
  <si>
    <t xml:space="preserve">хозяйст-венные общест-ва с долей муниц. собств. </t>
  </si>
  <si>
    <t>всего</t>
  </si>
  <si>
    <t>в т.ч. жилой фонд</t>
  </si>
  <si>
    <t>в т.ч.                                    жилой фонд</t>
  </si>
  <si>
    <t>в т.ч. недвижимое</t>
  </si>
  <si>
    <t>движимое</t>
  </si>
  <si>
    <t>в т.ч.</t>
  </si>
  <si>
    <t>жилой фонд</t>
  </si>
  <si>
    <t>Шеинское с/п</t>
  </si>
  <si>
    <t>остаточная</t>
  </si>
  <si>
    <t>казна</t>
  </si>
  <si>
    <t>остаточная казна</t>
  </si>
  <si>
    <t>2.4  Сведения об акциях акционерных обществ,</t>
  </si>
  <si>
    <t>находящихся в муниципальной собственности</t>
  </si>
  <si>
    <t>Наименование акционерного общества- эмитента, ОГРН</t>
  </si>
  <si>
    <t>Количество акций, выпущенных акционерным обществом (с указанием количества привилегированных акций)</t>
  </si>
  <si>
    <t>Размер доли в уставном капитале, принадлежащей муниципальному образованию, %</t>
  </si>
  <si>
    <t>Номинальная стоимость акций</t>
  </si>
  <si>
    <t xml:space="preserve"> - </t>
  </si>
  <si>
    <t>2.5 Сведения о долях (вкладах) в уставных (складочных)</t>
  </si>
  <si>
    <t>капиталах хозяйственных обществ и товариществ,</t>
  </si>
  <si>
    <t>Наименование  хозяйственного  общества,   товарищества, ОГРН</t>
  </si>
  <si>
    <t>Размер уставного  (складочного) капитала  хозяйственного общества, товарищества</t>
  </si>
  <si>
    <t>Размер доли в уставном  (складочном) капитале,  принадлежащей  муниципальному   образованию, %</t>
  </si>
  <si>
    <t xml:space="preserve">РАЗДЕЛ 3. </t>
  </si>
  <si>
    <t>Сведения о муниципальных унитарных предприятиях, муниципальных учреждениях, хозяйственных обществах,</t>
  </si>
  <si>
    <t>товариществах, акции, доли (вклады) в уставном (складочном) капитале которых принадлежат муниципальному образованию,</t>
  </si>
  <si>
    <t>иных юридических лицах, в которых муниципальное образование является учредителем</t>
  </si>
  <si>
    <t xml:space="preserve">Полное наименование и организационно-правовая форма юридического лица    </t>
  </si>
  <si>
    <t>Адрес</t>
  </si>
  <si>
    <t>ОГРН и дата регистрации</t>
  </si>
  <si>
    <t>Реквизиты доку-мента -  основа-ния  создания юридического ли-ца (участия муни-ципального обра-зования в созда-нии (уставном капитале) юриди-ческого лица)</t>
  </si>
  <si>
    <t xml:space="preserve">Размер уставного фонда (для муниципаль-ных унитар-ных пред-приятий) тыс.руб. </t>
  </si>
  <si>
    <t>Размер доли,  принадлежа-щей муници-пальному образованию (для хозяй-ственных обществ и товариществ) (%)</t>
  </si>
  <si>
    <t xml:space="preserve">Балансовая стоимость основных средств (фондов) тыс.руб.  </t>
  </si>
  <si>
    <t xml:space="preserve">Остаточная стоимость основных средств (фондов) тыс.руб.  </t>
  </si>
  <si>
    <t>Средне-списоч-ная числен-ность работни-ков,                          чел.</t>
  </si>
  <si>
    <t>3.1. Муниципальные предприятия</t>
  </si>
  <si>
    <t>3.2. Муниципальные учреждения</t>
  </si>
  <si>
    <t>Решение Земского собрания</t>
  </si>
  <si>
    <t>3.3. Хозяйственные общества, товарищества, акции, доли (вклады) в уставном (складочном) капитале 
которых принадлежат  муниципальному образованию, иные юридические лица,                        
                       в которых муниципальный район является учредителем</t>
  </si>
  <si>
    <t>Итого по разделу 3</t>
  </si>
  <si>
    <t>Администрация  Шеинского сельского поселения муниципального района «Корочанский район» Белгородской области</t>
  </si>
  <si>
    <t>309202 Белгород-ская область, Корочанский район, село Шеино, ул. Школьная 29</t>
  </si>
  <si>
    <t>Земское собрание  Шеинского сельского поселения муниципального района «Корочанский район» Белгородской области</t>
  </si>
  <si>
    <t>309202 Белгородская область, Корочанский район, село  Шеино, ул. Школьная 29</t>
  </si>
  <si>
    <t xml:space="preserve">1063120002880 20.01.2006 г. </t>
  </si>
  <si>
    <t>1063120005376 30.01.2006 г.</t>
  </si>
  <si>
    <t>31.09:1802010:101</t>
  </si>
  <si>
    <t>по состоянию на 01.01.2024 года</t>
  </si>
  <si>
    <t>31.09:1802012:58</t>
  </si>
  <si>
    <t>по состоянию на 1 января 2024 года</t>
  </si>
  <si>
    <t>№ 38 от 20.02.2024 г</t>
  </si>
  <si>
    <t>Таблица 1</t>
  </si>
  <si>
    <t>Местоположение                          (район, город)</t>
  </si>
  <si>
    <t>ВСЕГО</t>
  </si>
  <si>
    <t>в том числе:</t>
  </si>
  <si>
    <t>Земли сельскохозяйственного  назначения</t>
  </si>
  <si>
    <t>Земли промышленности и иного специального назначения</t>
  </si>
  <si>
    <t>Земли особо охраняемых территорий и объектов</t>
  </si>
  <si>
    <t>Земли запаса</t>
  </si>
  <si>
    <t>Относящиеся к имуществу казны МО</t>
  </si>
  <si>
    <t>Предоставленные на праве постоянного (бессрочного) пользования</t>
  </si>
  <si>
    <t>Кол-во, шт.</t>
  </si>
  <si>
    <t xml:space="preserve">Площадь, га </t>
  </si>
  <si>
    <t>I. ЗЕМЕЛЬНЫЕ УЧАСТКИ</t>
  </si>
  <si>
    <t>Шеинское сп</t>
  </si>
  <si>
    <t>Итого:</t>
  </si>
  <si>
    <t>II. Земельные участки, находящиеся в общей долевой собственности</t>
  </si>
  <si>
    <t>Доли в праве общей долевой собственности на земельные участки</t>
  </si>
  <si>
    <t>Администрация</t>
  </si>
  <si>
    <t>Балансовая стоимость (руб.)</t>
  </si>
  <si>
    <t>Амортиза-ция/износ (руб)</t>
  </si>
  <si>
    <t>Кадастровая стоимость (руб.)</t>
  </si>
  <si>
    <t>Балансовая стомость (руб.)</t>
  </si>
  <si>
    <r>
      <t xml:space="preserve">Информация о земельных участках, находящихся в муниципальной собственности Корочанского района, муниципальных образований Корочанского района, в том числе, находящиеся в общей долевой собственности, по состоянию на </t>
    </r>
    <r>
      <rPr>
        <b/>
        <sz val="13"/>
        <color indexed="10"/>
        <rFont val="Times New Roman"/>
        <family val="1"/>
      </rPr>
      <t>01.01.2024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</si>
</sst>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000000"/>
    <numFmt numFmtId="167" formatCode="#,##0\ _₽"/>
    <numFmt numFmtId="168" formatCode="#,##0.0"/>
    <numFmt numFmtId="169" formatCode="0.000"/>
    <numFmt numFmtId="170" formatCode="[$-FC19]d\ mmmm\ yyyy\ &quot;г.&quot;"/>
    <numFmt numFmtId="171" formatCode="mmm/yyyy"/>
    <numFmt numFmtId="172" formatCode="#,##0.0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0000"/>
    <numFmt numFmtId="179" formatCode="0.0000"/>
    <numFmt numFmtId="180" formatCode="0.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Microsoft Sans Serif"/>
      <family val="2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9"/>
      <color indexed="8"/>
      <name val="Arial Cyr"/>
      <family val="0"/>
    </font>
    <font>
      <b/>
      <sz val="10"/>
      <color indexed="10"/>
      <name val="Microsoft Sans Serif"/>
      <family val="2"/>
    </font>
    <font>
      <sz val="8"/>
      <name val="Tahoma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Arial Cyr"/>
      <family val="0"/>
    </font>
    <font>
      <b/>
      <sz val="10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vertical="center"/>
    </xf>
    <xf numFmtId="164" fontId="8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 wrapText="1"/>
    </xf>
    <xf numFmtId="4" fontId="49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top"/>
    </xf>
    <xf numFmtId="2" fontId="48" fillId="0" borderId="0" xfId="0" applyNumberFormat="1" applyFont="1" applyFill="1" applyAlignment="1">
      <alignment horizontal="center" vertical="top"/>
    </xf>
    <xf numFmtId="0" fontId="49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right" vertical="center"/>
    </xf>
    <xf numFmtId="164" fontId="83" fillId="0" borderId="0" xfId="0" applyNumberFormat="1" applyFont="1" applyFill="1" applyAlignment="1">
      <alignment horizontal="right" vertical="center"/>
    </xf>
    <xf numFmtId="0" fontId="84" fillId="0" borderId="0" xfId="0" applyFont="1" applyFill="1" applyAlignment="1">
      <alignment/>
    </xf>
    <xf numFmtId="2" fontId="85" fillId="0" borderId="0" xfId="0" applyNumberFormat="1" applyFont="1" applyFill="1" applyAlignment="1">
      <alignment/>
    </xf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center"/>
    </xf>
    <xf numFmtId="168" fontId="52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/>
    </xf>
    <xf numFmtId="14" fontId="88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2" fontId="48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164" fontId="15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4" fontId="87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88" fillId="0" borderId="14" xfId="0" applyFont="1" applyFill="1" applyBorder="1" applyAlignment="1">
      <alignment horizontal="center" vertical="top" wrapText="1"/>
    </xf>
    <xf numFmtId="0" fontId="88" fillId="0" borderId="2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6" fontId="88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center"/>
    </xf>
    <xf numFmtId="164" fontId="87" fillId="0" borderId="0" xfId="0" applyNumberFormat="1" applyFont="1" applyFill="1" applyAlignment="1">
      <alignment horizontal="center" vertical="center"/>
    </xf>
    <xf numFmtId="164" fontId="87" fillId="0" borderId="0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 vertical="center"/>
    </xf>
    <xf numFmtId="164" fontId="92" fillId="0" borderId="0" xfId="0" applyNumberFormat="1" applyFont="1" applyFill="1" applyAlignment="1">
      <alignment horizontal="center" vertical="center"/>
    </xf>
    <xf numFmtId="164" fontId="92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/>
    </xf>
    <xf numFmtId="164" fontId="83" fillId="0" borderId="0" xfId="0" applyNumberFormat="1" applyFont="1" applyFill="1" applyAlignment="1">
      <alignment horizontal="center" vertical="center"/>
    </xf>
    <xf numFmtId="14" fontId="91" fillId="0" borderId="10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1" fillId="0" borderId="0" xfId="0" applyFont="1" applyAlignment="1">
      <alignment/>
    </xf>
    <xf numFmtId="0" fontId="69" fillId="0" borderId="0" xfId="42" applyAlignment="1" applyProtection="1">
      <alignment/>
      <protection/>
    </xf>
    <xf numFmtId="0" fontId="95" fillId="0" borderId="0" xfId="0" applyFont="1" applyAlignment="1">
      <alignment/>
    </xf>
    <xf numFmtId="0" fontId="9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33" borderId="10" xfId="53" applyFont="1" applyFill="1" applyBorder="1" applyAlignment="1">
      <alignment vertical="top"/>
      <protection/>
    </xf>
    <xf numFmtId="0" fontId="96" fillId="33" borderId="10" xfId="53" applyFont="1" applyFill="1" applyBorder="1" applyAlignment="1">
      <alignment vertical="center"/>
      <protection/>
    </xf>
    <xf numFmtId="0" fontId="96" fillId="33" borderId="10" xfId="53" applyFont="1" applyFill="1" applyBorder="1" applyAlignment="1">
      <alignment horizontal="center" vertical="top"/>
      <protection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3" fontId="16" fillId="0" borderId="0" xfId="0" applyNumberFormat="1" applyFont="1" applyFill="1" applyAlignment="1">
      <alignment horizontal="center" vertical="top" wrapText="1"/>
    </xf>
    <xf numFmtId="3" fontId="16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96" fillId="0" borderId="10" xfId="0" applyFont="1" applyBorder="1" applyAlignment="1">
      <alignment vertical="top" wrapText="1"/>
    </xf>
    <xf numFmtId="1" fontId="96" fillId="0" borderId="10" xfId="0" applyNumberFormat="1" applyFont="1" applyBorder="1" applyAlignment="1">
      <alignment vertical="top" wrapText="1"/>
    </xf>
    <xf numFmtId="0" fontId="88" fillId="0" borderId="10" xfId="0" applyFont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center"/>
    </xf>
    <xf numFmtId="0" fontId="96" fillId="0" borderId="24" xfId="0" applyFont="1" applyBorder="1" applyAlignment="1">
      <alignment vertical="top" wrapText="1"/>
    </xf>
    <xf numFmtId="0" fontId="96" fillId="0" borderId="25" xfId="0" applyFont="1" applyBorder="1" applyAlignment="1">
      <alignment vertical="top" wrapText="1"/>
    </xf>
    <xf numFmtId="1" fontId="96" fillId="0" borderId="24" xfId="0" applyNumberFormat="1" applyFont="1" applyBorder="1" applyAlignment="1">
      <alignment vertical="top" wrapText="1"/>
    </xf>
    <xf numFmtId="0" fontId="88" fillId="0" borderId="25" xfId="0" applyFont="1" applyBorder="1" applyAlignment="1">
      <alignment horizontal="center" vertical="top" wrapText="1"/>
    </xf>
    <xf numFmtId="0" fontId="91" fillId="0" borderId="10" xfId="0" applyFont="1" applyFill="1" applyBorder="1" applyAlignment="1">
      <alignment/>
    </xf>
    <xf numFmtId="0" fontId="91" fillId="0" borderId="1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91" fillId="0" borderId="26" xfId="0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91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3" fillId="0" borderId="0" xfId="0" applyFont="1" applyFill="1" applyAlignment="1">
      <alignment/>
    </xf>
    <xf numFmtId="2" fontId="96" fillId="0" borderId="10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6" fillId="0" borderId="10" xfId="53" applyFont="1" applyFill="1" applyBorder="1" applyAlignment="1">
      <alignment horizontal="center" vertical="top"/>
      <protection/>
    </xf>
    <xf numFmtId="0" fontId="96" fillId="0" borderId="10" xfId="53" applyFont="1" applyFill="1" applyBorder="1" applyAlignment="1">
      <alignment horizontal="center" vertical="center"/>
      <protection/>
    </xf>
    <xf numFmtId="2" fontId="96" fillId="0" borderId="10" xfId="53" applyNumberFormat="1" applyFont="1" applyFill="1" applyBorder="1" applyAlignment="1">
      <alignment horizontal="center" vertical="center"/>
      <protection/>
    </xf>
    <xf numFmtId="2" fontId="96" fillId="0" borderId="10" xfId="0" applyNumberFormat="1" applyFont="1" applyFill="1" applyBorder="1" applyAlignment="1">
      <alignment horizontal="right" vertical="center"/>
    </xf>
    <xf numFmtId="4" fontId="97" fillId="0" borderId="27" xfId="0" applyNumberFormat="1" applyFont="1" applyBorder="1" applyAlignment="1">
      <alignment horizontal="center" vertical="center" shrinkToFit="1"/>
    </xf>
    <xf numFmtId="0" fontId="20" fillId="0" borderId="0" xfId="54" applyNumberFormat="1" applyFont="1" applyAlignment="1">
      <alignment vertical="top" wrapText="1"/>
      <protection/>
    </xf>
    <xf numFmtId="0" fontId="20" fillId="0" borderId="0" xfId="54" applyNumberFormat="1" applyFont="1" applyAlignment="1">
      <alignment horizontal="center" vertical="center" wrapText="1"/>
      <protection/>
    </xf>
    <xf numFmtId="0" fontId="20" fillId="0" borderId="0" xfId="54" applyNumberFormat="1" applyFont="1" applyFill="1" applyAlignment="1">
      <alignment horizontal="center" vertical="center" wrapText="1"/>
      <protection/>
    </xf>
    <xf numFmtId="0" fontId="19" fillId="33" borderId="0" xfId="54" applyNumberFormat="1" applyFill="1" applyAlignment="1">
      <alignment vertical="top" wrapText="1"/>
      <protection/>
    </xf>
    <xf numFmtId="0" fontId="19" fillId="0" borderId="0" xfId="54" applyNumberFormat="1" applyAlignment="1">
      <alignment vertical="top" wrapText="1"/>
      <protection/>
    </xf>
    <xf numFmtId="0" fontId="7" fillId="0" borderId="10" xfId="54" applyNumberFormat="1" applyFont="1" applyFill="1" applyBorder="1" applyAlignment="1">
      <alignment horizontal="center" vertical="top" wrapText="1"/>
      <protection/>
    </xf>
    <xf numFmtId="0" fontId="19" fillId="0" borderId="0" xfId="54" applyNumberFormat="1" applyFill="1" applyAlignment="1">
      <alignment vertical="top" wrapText="1"/>
      <protection/>
    </xf>
    <xf numFmtId="0" fontId="16" fillId="0" borderId="10" xfId="54" applyNumberFormat="1" applyFont="1" applyFill="1" applyBorder="1" applyAlignment="1">
      <alignment horizontal="center" vertical="top" wrapText="1"/>
      <protection/>
    </xf>
    <xf numFmtId="0" fontId="16" fillId="33" borderId="10" xfId="54" applyNumberFormat="1" applyFont="1" applyFill="1" applyBorder="1" applyAlignment="1">
      <alignment horizontal="center" vertical="top" wrapText="1"/>
      <protection/>
    </xf>
    <xf numFmtId="0" fontId="19" fillId="0" borderId="0" xfId="54" applyNumberFormat="1" applyFont="1" applyFill="1" applyAlignment="1">
      <alignment vertical="top" wrapText="1"/>
      <protection/>
    </xf>
    <xf numFmtId="0" fontId="19" fillId="33" borderId="10" xfId="54" applyNumberFormat="1" applyFill="1" applyBorder="1" applyAlignment="1">
      <alignment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6" fillId="33" borderId="10" xfId="54" applyNumberFormat="1" applyFont="1" applyFill="1" applyBorder="1" applyAlignment="1">
      <alignment horizontal="center" vertical="top" wrapText="1"/>
      <protection/>
    </xf>
    <xf numFmtId="0" fontId="59" fillId="33" borderId="10" xfId="53" applyFont="1" applyFill="1" applyBorder="1" applyAlignment="1">
      <alignment horizontal="center" vertical="top"/>
      <protection/>
    </xf>
    <xf numFmtId="0" fontId="6" fillId="0" borderId="10" xfId="54" applyNumberFormat="1" applyFont="1" applyFill="1" applyBorder="1" applyAlignment="1">
      <alignment horizontal="center" vertical="top" wrapText="1"/>
      <protection/>
    </xf>
    <xf numFmtId="0" fontId="91" fillId="0" borderId="10" xfId="54" applyNumberFormat="1" applyFont="1" applyFill="1" applyBorder="1" applyAlignment="1">
      <alignment horizontal="center" vertical="top" wrapText="1"/>
      <protection/>
    </xf>
    <xf numFmtId="177" fontId="6" fillId="0" borderId="10" xfId="54" applyNumberFormat="1" applyFont="1" applyFill="1" applyBorder="1" applyAlignment="1">
      <alignment horizontal="center" vertical="top" wrapText="1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177" fontId="91" fillId="0" borderId="10" xfId="54" applyNumberFormat="1" applyFont="1" applyFill="1" applyBorder="1" applyAlignment="1">
      <alignment horizontal="center" vertical="top" wrapText="1"/>
      <protection/>
    </xf>
    <xf numFmtId="0" fontId="19" fillId="0" borderId="0" xfId="54" applyNumberFormat="1" applyAlignment="1">
      <alignment horizontal="center" vertical="top" wrapText="1"/>
      <protection/>
    </xf>
    <xf numFmtId="0" fontId="19" fillId="33" borderId="10" xfId="54" applyNumberFormat="1" applyFill="1" applyBorder="1" applyAlignment="1">
      <alignment horizontal="center" vertical="top" wrapText="1"/>
      <protection/>
    </xf>
    <xf numFmtId="0" fontId="60" fillId="33" borderId="10" xfId="53" applyFont="1" applyFill="1" applyBorder="1" applyAlignment="1">
      <alignment horizontal="center" vertical="top"/>
      <protection/>
    </xf>
    <xf numFmtId="3" fontId="94" fillId="0" borderId="10" xfId="54" applyNumberFormat="1" applyFont="1" applyFill="1" applyBorder="1" applyAlignment="1">
      <alignment horizontal="center" vertical="top" wrapText="1"/>
      <protection/>
    </xf>
    <xf numFmtId="178" fontId="7" fillId="0" borderId="10" xfId="54" applyNumberFormat="1" applyFont="1" applyFill="1" applyBorder="1" applyAlignment="1">
      <alignment horizontal="center" vertical="top" wrapText="1"/>
      <protection/>
    </xf>
    <xf numFmtId="177" fontId="94" fillId="0" borderId="10" xfId="54" applyNumberFormat="1" applyFont="1" applyFill="1" applyBorder="1" applyAlignment="1">
      <alignment horizontal="center" vertical="top" wrapText="1"/>
      <protection/>
    </xf>
    <xf numFmtId="0" fontId="94" fillId="0" borderId="10" xfId="54" applyNumberFormat="1" applyFont="1" applyFill="1" applyBorder="1" applyAlignment="1">
      <alignment horizontal="center" vertical="top" wrapText="1"/>
      <protection/>
    </xf>
    <xf numFmtId="177" fontId="7" fillId="0" borderId="10" xfId="54" applyNumberFormat="1" applyFont="1" applyFill="1" applyBorder="1" applyAlignment="1">
      <alignment horizontal="center" vertical="top" wrapText="1"/>
      <protection/>
    </xf>
    <xf numFmtId="3" fontId="7" fillId="0" borderId="10" xfId="54" applyNumberFormat="1" applyFont="1" applyFill="1" applyBorder="1" applyAlignment="1">
      <alignment horizontal="center" vertical="top" wrapText="1"/>
      <protection/>
    </xf>
    <xf numFmtId="0" fontId="7" fillId="33" borderId="10" xfId="54" applyNumberFormat="1" applyFont="1" applyFill="1" applyBorder="1" applyAlignment="1">
      <alignment horizontal="center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91" fillId="0" borderId="10" xfId="54" applyFont="1" applyFill="1" applyBorder="1" applyAlignment="1">
      <alignment horizontal="center" vertical="top" wrapText="1"/>
      <protection/>
    </xf>
    <xf numFmtId="2" fontId="91" fillId="0" borderId="10" xfId="54" applyNumberFormat="1" applyFont="1" applyFill="1" applyBorder="1" applyAlignment="1">
      <alignment horizontal="center" vertical="top" wrapText="1"/>
      <protection/>
    </xf>
    <xf numFmtId="2" fontId="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54" applyNumberFormat="1" applyFont="1" applyFill="1" applyBorder="1" applyAlignment="1">
      <alignment horizontal="center" vertical="center" wrapText="1"/>
      <protection/>
    </xf>
    <xf numFmtId="179" fontId="26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20" fillId="0" borderId="0" xfId="54" applyNumberFormat="1" applyFont="1" applyBorder="1" applyAlignment="1">
      <alignment vertical="top" wrapText="1"/>
      <protection/>
    </xf>
    <xf numFmtId="0" fontId="27" fillId="0" borderId="10" xfId="54" applyNumberFormat="1" applyFont="1" applyBorder="1" applyAlignment="1">
      <alignment horizontal="center" vertical="top" wrapText="1"/>
      <protection/>
    </xf>
    <xf numFmtId="1" fontId="27" fillId="0" borderId="10" xfId="54" applyNumberFormat="1" applyFont="1" applyBorder="1" applyAlignment="1">
      <alignment horizontal="center" vertical="top" wrapText="1"/>
      <protection/>
    </xf>
    <xf numFmtId="1" fontId="27" fillId="0" borderId="10" xfId="54" applyNumberFormat="1" applyFont="1" applyBorder="1" applyAlignment="1">
      <alignment vertical="top" wrapText="1"/>
      <protection/>
    </xf>
    <xf numFmtId="177" fontId="27" fillId="0" borderId="10" xfId="54" applyNumberFormat="1" applyFont="1" applyBorder="1" applyAlignment="1">
      <alignment vertical="top" wrapText="1"/>
      <protection/>
    </xf>
    <xf numFmtId="1" fontId="20" fillId="0" borderId="0" xfId="54" applyNumberFormat="1" applyFont="1" applyBorder="1" applyAlignment="1">
      <alignment vertical="top" wrapText="1"/>
      <protection/>
    </xf>
    <xf numFmtId="177" fontId="20" fillId="0" borderId="0" xfId="54" applyNumberFormat="1" applyFont="1" applyBorder="1" applyAlignment="1">
      <alignment vertical="top" wrapText="1"/>
      <protection/>
    </xf>
    <xf numFmtId="0" fontId="20" fillId="0" borderId="0" xfId="54" applyNumberFormat="1" applyFont="1" applyFill="1" applyBorder="1" applyAlignment="1">
      <alignment vertical="top" wrapText="1"/>
      <protection/>
    </xf>
    <xf numFmtId="0" fontId="20" fillId="0" borderId="0" xfId="54" applyNumberFormat="1" applyFont="1" applyFill="1" applyAlignment="1">
      <alignment vertical="top" wrapText="1"/>
      <protection/>
    </xf>
    <xf numFmtId="2" fontId="88" fillId="0" borderId="25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91" fillId="0" borderId="26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0" fontId="25" fillId="0" borderId="16" xfId="54" applyNumberFormat="1" applyFont="1" applyFill="1" applyBorder="1" applyAlignment="1">
      <alignment horizontal="center" vertical="top" wrapText="1"/>
      <protection/>
    </xf>
    <xf numFmtId="0" fontId="25" fillId="0" borderId="17" xfId="54" applyNumberFormat="1" applyFont="1" applyFill="1" applyBorder="1" applyAlignment="1">
      <alignment horizontal="center" vertical="top" wrapText="1"/>
      <protection/>
    </xf>
    <xf numFmtId="0" fontId="25" fillId="33" borderId="16" xfId="54" applyNumberFormat="1" applyFont="1" applyFill="1" applyBorder="1" applyAlignment="1">
      <alignment horizontal="center" vertical="top" wrapText="1"/>
      <protection/>
    </xf>
    <xf numFmtId="0" fontId="25" fillId="33" borderId="17" xfId="54" applyNumberFormat="1" applyFont="1" applyFill="1" applyBorder="1" applyAlignment="1">
      <alignment horizontal="center" vertical="top" wrapText="1"/>
      <protection/>
    </xf>
    <xf numFmtId="0" fontId="7" fillId="0" borderId="10" xfId="54" applyNumberFormat="1" applyFont="1" applyBorder="1" applyAlignment="1">
      <alignment horizontal="left" vertical="top" wrapText="1"/>
      <protection/>
    </xf>
    <xf numFmtId="0" fontId="7" fillId="0" borderId="10" xfId="54" applyNumberFormat="1" applyFont="1" applyFill="1" applyBorder="1" applyAlignment="1">
      <alignment horizontal="center" vertical="top" wrapText="1"/>
      <protection/>
    </xf>
    <xf numFmtId="0" fontId="16" fillId="0" borderId="0" xfId="54" applyNumberFormat="1" applyFont="1" applyBorder="1" applyAlignment="1">
      <alignment vertical="top" wrapText="1"/>
      <protection/>
    </xf>
    <xf numFmtId="0" fontId="25" fillId="0" borderId="10" xfId="54" applyNumberFormat="1" applyFont="1" applyFill="1" applyBorder="1" applyAlignment="1">
      <alignment horizontal="center" vertical="top" wrapText="1"/>
      <protection/>
    </xf>
    <xf numFmtId="0" fontId="6" fillId="0" borderId="0" xfId="54" applyNumberFormat="1" applyFont="1" applyAlignment="1">
      <alignment horizontal="right" vertical="center" wrapText="1"/>
      <protection/>
    </xf>
    <xf numFmtId="0" fontId="24" fillId="0" borderId="0" xfId="54" applyNumberFormat="1" applyFont="1" applyAlignment="1">
      <alignment horizontal="center" vertical="center" wrapText="1"/>
      <protection/>
    </xf>
    <xf numFmtId="180" fontId="27" fillId="0" borderId="10" xfId="54" applyNumberFormat="1" applyFont="1" applyBorder="1" applyAlignment="1">
      <alignment horizontal="center" vertical="top" wrapText="1"/>
      <protection/>
    </xf>
    <xf numFmtId="4" fontId="64" fillId="33" borderId="27" xfId="0" applyNumberFormat="1" applyFont="1" applyFill="1" applyBorder="1" applyAlignment="1">
      <alignment horizontal="center" vertical="center" shrinkToFit="1"/>
    </xf>
    <xf numFmtId="2" fontId="15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/>
    </xf>
    <xf numFmtId="0" fontId="90" fillId="33" borderId="0" xfId="0" applyFont="1" applyFill="1" applyAlignment="1">
      <alignment horizontal="center" vertical="center"/>
    </xf>
    <xf numFmtId="4" fontId="90" fillId="33" borderId="0" xfId="0" applyNumberFormat="1" applyFont="1" applyFill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164" fontId="90" fillId="33" borderId="10" xfId="0" applyNumberFormat="1" applyFont="1" applyFill="1" applyBorder="1" applyAlignment="1">
      <alignment horizontal="center" vertical="center"/>
    </xf>
    <xf numFmtId="164" fontId="87" fillId="33" borderId="0" xfId="0" applyNumberFormat="1" applyFont="1" applyFill="1" applyAlignment="1">
      <alignment horizontal="center"/>
    </xf>
    <xf numFmtId="164" fontId="2" fillId="33" borderId="13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90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емельные участки на 27.02.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90" zoomScaleNormal="90" zoomScalePageLayoutView="110" workbookViewId="0" topLeftCell="A82">
      <selection activeCell="H14" sqref="H14"/>
    </sheetView>
  </sheetViews>
  <sheetFormatPr defaultColWidth="9.140625" defaultRowHeight="15"/>
  <cols>
    <col min="1" max="1" width="7.28125" style="6" customWidth="1"/>
    <col min="2" max="2" width="18.00390625" style="6" customWidth="1"/>
    <col min="3" max="3" width="12.57421875" style="6" customWidth="1"/>
    <col min="4" max="4" width="13.28125" style="6" customWidth="1"/>
    <col min="5" max="5" width="12.421875" style="12" customWidth="1"/>
    <col min="6" max="6" width="15.00390625" style="12" customWidth="1"/>
    <col min="7" max="7" width="13.28125" style="6" customWidth="1"/>
    <col min="8" max="8" width="12.7109375" style="6" customWidth="1"/>
    <col min="9" max="9" width="13.00390625" style="55" customWidth="1"/>
    <col min="10" max="10" width="15.7109375" style="20" customWidth="1"/>
    <col min="11" max="11" width="14.8515625" style="6" customWidth="1"/>
    <col min="12" max="12" width="18.57421875" style="6" customWidth="1"/>
    <col min="13" max="13" width="16.00390625" style="6" customWidth="1"/>
    <col min="14" max="14" width="15.28125" style="6" customWidth="1"/>
    <col min="15" max="15" width="15.140625" style="6" customWidth="1"/>
    <col min="16" max="16" width="11.8515625" style="6" customWidth="1"/>
    <col min="17" max="17" width="13.57421875" style="6" customWidth="1"/>
    <col min="18" max="16384" width="9.140625" style="6" customWidth="1"/>
  </cols>
  <sheetData>
    <row r="1" spans="6:12" ht="15">
      <c r="F1" s="28"/>
      <c r="G1" s="29"/>
      <c r="H1" s="32"/>
      <c r="I1" s="53"/>
      <c r="J1" s="33" t="s">
        <v>33</v>
      </c>
      <c r="K1" s="22"/>
      <c r="L1" s="22"/>
    </row>
    <row r="2" spans="6:12" ht="15">
      <c r="F2" s="28"/>
      <c r="G2" s="29"/>
      <c r="H2" s="32"/>
      <c r="I2" s="53"/>
      <c r="J2" s="33" t="s">
        <v>112</v>
      </c>
      <c r="K2" s="22"/>
      <c r="L2" s="22"/>
    </row>
    <row r="3" spans="6:12" ht="15">
      <c r="F3" s="28"/>
      <c r="G3" s="29"/>
      <c r="I3" s="53"/>
      <c r="J3" s="33" t="s">
        <v>18</v>
      </c>
      <c r="K3" s="22"/>
      <c r="L3" s="22"/>
    </row>
    <row r="4" spans="6:12" ht="14.25">
      <c r="F4" s="28"/>
      <c r="G4" s="29"/>
      <c r="I4" s="102" t="s">
        <v>208</v>
      </c>
      <c r="J4" s="103"/>
      <c r="K4" s="22" t="s">
        <v>138</v>
      </c>
      <c r="L4" s="22"/>
    </row>
    <row r="5" spans="1:11" ht="14.25">
      <c r="A5" s="29"/>
      <c r="B5" s="29"/>
      <c r="C5" s="29"/>
      <c r="D5" s="29"/>
      <c r="E5" s="28"/>
      <c r="F5" s="28"/>
      <c r="G5" s="29"/>
      <c r="H5" s="29"/>
      <c r="I5" s="54"/>
      <c r="J5" s="30"/>
      <c r="K5" s="29"/>
    </row>
    <row r="6" spans="1:11" ht="15">
      <c r="A6" s="29"/>
      <c r="F6" s="13" t="s">
        <v>113</v>
      </c>
      <c r="G6" s="32"/>
      <c r="H6" s="32"/>
      <c r="K6" s="26"/>
    </row>
    <row r="7" spans="1:12" ht="15">
      <c r="A7" s="29"/>
      <c r="F7" s="13" t="s">
        <v>114</v>
      </c>
      <c r="L7" s="1"/>
    </row>
    <row r="8" spans="6:7" ht="15">
      <c r="F8" s="13" t="s">
        <v>207</v>
      </c>
      <c r="G8" s="32"/>
    </row>
    <row r="9" ht="15">
      <c r="F9" s="13"/>
    </row>
    <row r="10" ht="15">
      <c r="F10" s="13" t="s">
        <v>5</v>
      </c>
    </row>
    <row r="11" spans="4:8" ht="18">
      <c r="D11" s="34"/>
      <c r="E11" s="35"/>
      <c r="F11" s="36" t="s">
        <v>6</v>
      </c>
      <c r="G11" s="34"/>
      <c r="H11" s="34"/>
    </row>
    <row r="14" spans="1:12" ht="113.25" customHeight="1">
      <c r="A14" s="5" t="s">
        <v>25</v>
      </c>
      <c r="B14" s="5" t="s">
        <v>37</v>
      </c>
      <c r="C14" s="5" t="s">
        <v>0</v>
      </c>
      <c r="D14" s="5" t="s">
        <v>4</v>
      </c>
      <c r="E14" s="5" t="s">
        <v>115</v>
      </c>
      <c r="F14" s="5" t="s">
        <v>227</v>
      </c>
      <c r="G14" s="5" t="s">
        <v>228</v>
      </c>
      <c r="H14" s="5" t="s">
        <v>229</v>
      </c>
      <c r="I14" s="5" t="s">
        <v>116</v>
      </c>
      <c r="J14" s="5" t="s">
        <v>117</v>
      </c>
      <c r="K14" s="5" t="s">
        <v>8</v>
      </c>
      <c r="L14" s="5" t="s">
        <v>118</v>
      </c>
    </row>
    <row r="15" spans="1:12" ht="1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2">
        <v>10</v>
      </c>
      <c r="K15" s="5">
        <v>11</v>
      </c>
      <c r="L15" s="5">
        <v>12</v>
      </c>
    </row>
    <row r="16" spans="1:12" s="14" customFormat="1" ht="21" customHeight="1">
      <c r="A16" s="276" t="s">
        <v>20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</row>
    <row r="17" spans="1:13" s="14" customFormat="1" ht="91.5" customHeight="1">
      <c r="A17" s="63">
        <v>1</v>
      </c>
      <c r="B17" s="57" t="s">
        <v>122</v>
      </c>
      <c r="C17" s="57" t="s">
        <v>48</v>
      </c>
      <c r="D17" s="57" t="s">
        <v>49</v>
      </c>
      <c r="E17" s="57"/>
      <c r="F17" s="57">
        <v>6660</v>
      </c>
      <c r="G17" s="57">
        <v>6660</v>
      </c>
      <c r="H17" s="57">
        <v>0</v>
      </c>
      <c r="I17" s="51">
        <v>41771</v>
      </c>
      <c r="J17" s="57" t="s">
        <v>40</v>
      </c>
      <c r="K17" s="57" t="s">
        <v>50</v>
      </c>
      <c r="L17" s="62" t="s">
        <v>41</v>
      </c>
      <c r="M17" s="27"/>
    </row>
    <row r="18" spans="1:13" s="14" customFormat="1" ht="91.5" customHeight="1">
      <c r="A18" s="63">
        <v>2</v>
      </c>
      <c r="B18" s="57" t="s">
        <v>123</v>
      </c>
      <c r="C18" s="57" t="s">
        <v>51</v>
      </c>
      <c r="D18" s="57" t="s">
        <v>52</v>
      </c>
      <c r="E18" s="57"/>
      <c r="F18" s="57">
        <v>11100</v>
      </c>
      <c r="G18" s="57">
        <v>11100</v>
      </c>
      <c r="H18" s="57">
        <v>0</v>
      </c>
      <c r="I18" s="51">
        <v>41771</v>
      </c>
      <c r="J18" s="57" t="s">
        <v>40</v>
      </c>
      <c r="K18" s="57" t="s">
        <v>50</v>
      </c>
      <c r="L18" s="62" t="s">
        <v>41</v>
      </c>
      <c r="M18" s="19"/>
    </row>
    <row r="19" spans="1:13" s="14" customFormat="1" ht="79.5" customHeight="1">
      <c r="A19" s="64">
        <v>3</v>
      </c>
      <c r="B19" s="104" t="s">
        <v>124</v>
      </c>
      <c r="C19" s="104" t="s">
        <v>53</v>
      </c>
      <c r="D19" s="105" t="s">
        <v>54</v>
      </c>
      <c r="E19" s="57"/>
      <c r="F19" s="57">
        <v>16872</v>
      </c>
      <c r="G19" s="57">
        <v>16872</v>
      </c>
      <c r="H19" s="57">
        <v>0</v>
      </c>
      <c r="I19" s="51">
        <v>41771</v>
      </c>
      <c r="J19" s="57" t="s">
        <v>40</v>
      </c>
      <c r="K19" s="57" t="s">
        <v>50</v>
      </c>
      <c r="L19" s="62" t="s">
        <v>41</v>
      </c>
      <c r="M19" s="19"/>
    </row>
    <row r="20" spans="1:13" s="14" customFormat="1" ht="77.25" customHeight="1">
      <c r="A20" s="64">
        <v>4</v>
      </c>
      <c r="B20" s="104" t="s">
        <v>130</v>
      </c>
      <c r="C20" s="104" t="s">
        <v>55</v>
      </c>
      <c r="D20" s="105" t="s">
        <v>56</v>
      </c>
      <c r="E20" s="57"/>
      <c r="F20" s="57">
        <v>19980</v>
      </c>
      <c r="G20" s="57">
        <v>19980</v>
      </c>
      <c r="H20" s="57">
        <v>0</v>
      </c>
      <c r="I20" s="51">
        <v>41771</v>
      </c>
      <c r="J20" s="57" t="s">
        <v>40</v>
      </c>
      <c r="K20" s="57" t="s">
        <v>50</v>
      </c>
      <c r="L20" s="62" t="s">
        <v>41</v>
      </c>
      <c r="M20" s="19"/>
    </row>
    <row r="21" spans="1:12" s="14" customFormat="1" ht="15" customHeight="1">
      <c r="A21" s="65"/>
      <c r="B21" s="106" t="s">
        <v>16</v>
      </c>
      <c r="C21" s="71"/>
      <c r="D21" s="107"/>
      <c r="E21" s="57"/>
      <c r="F21" s="66">
        <f>SUM(F17:F20)</f>
        <v>54612</v>
      </c>
      <c r="G21" s="66">
        <f>SUM(G17:G20)</f>
        <v>54612</v>
      </c>
      <c r="H21" s="67">
        <v>0</v>
      </c>
      <c r="I21" s="56"/>
      <c r="J21" s="57"/>
      <c r="K21" s="57"/>
      <c r="L21" s="56"/>
    </row>
    <row r="22" spans="1:15" s="14" customFormat="1" ht="21.75" customHeight="1">
      <c r="A22" s="276" t="s">
        <v>21</v>
      </c>
      <c r="B22" s="276"/>
      <c r="C22" s="276"/>
      <c r="D22" s="276"/>
      <c r="E22" s="277"/>
      <c r="F22" s="277"/>
      <c r="G22" s="277"/>
      <c r="H22" s="277"/>
      <c r="I22" s="277"/>
      <c r="J22" s="277"/>
      <c r="K22" s="277"/>
      <c r="L22" s="278"/>
      <c r="N22" s="16"/>
      <c r="O22" s="17"/>
    </row>
    <row r="23" spans="1:15" s="14" customFormat="1" ht="31.5" customHeight="1">
      <c r="A23" s="5">
        <v>1</v>
      </c>
      <c r="B23" s="57" t="s">
        <v>129</v>
      </c>
      <c r="C23" s="57" t="s">
        <v>59</v>
      </c>
      <c r="D23" s="57" t="s">
        <v>57</v>
      </c>
      <c r="E23" s="57">
        <v>460.5</v>
      </c>
      <c r="F23" s="57">
        <v>145350</v>
      </c>
      <c r="G23" s="57">
        <v>145350</v>
      </c>
      <c r="H23" s="57"/>
      <c r="I23" s="51">
        <v>39727</v>
      </c>
      <c r="J23" s="57" t="s">
        <v>58</v>
      </c>
      <c r="K23" s="57" t="s">
        <v>50</v>
      </c>
      <c r="L23" s="68" t="s">
        <v>42</v>
      </c>
      <c r="N23" s="16"/>
      <c r="O23" s="17"/>
    </row>
    <row r="24" spans="1:14" s="14" customFormat="1" ht="21" customHeight="1">
      <c r="A24" s="58"/>
      <c r="B24" s="108" t="s">
        <v>16</v>
      </c>
      <c r="C24" s="58"/>
      <c r="D24" s="58"/>
      <c r="E24" s="69">
        <v>460.5</v>
      </c>
      <c r="F24" s="69">
        <v>145350</v>
      </c>
      <c r="G24" s="69">
        <v>145350</v>
      </c>
      <c r="H24" s="69"/>
      <c r="I24" s="58"/>
      <c r="J24" s="70"/>
      <c r="K24" s="71"/>
      <c r="L24" s="56"/>
      <c r="N24" s="18"/>
    </row>
    <row r="25" spans="1:13" s="14" customFormat="1" ht="23.25" customHeight="1">
      <c r="A25" s="279" t="s">
        <v>22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79"/>
      <c r="M25" s="19"/>
    </row>
    <row r="26" spans="1:13" s="14" customFormat="1" ht="43.5" customHeight="1">
      <c r="A26" s="72">
        <v>1</v>
      </c>
      <c r="B26" s="57" t="s">
        <v>60</v>
      </c>
      <c r="C26" s="57" t="s">
        <v>59</v>
      </c>
      <c r="D26" s="57"/>
      <c r="E26" s="57">
        <v>1250</v>
      </c>
      <c r="F26" s="57">
        <v>3347941.08</v>
      </c>
      <c r="G26" s="57">
        <v>0</v>
      </c>
      <c r="H26" s="57"/>
      <c r="I26" s="51">
        <v>41498</v>
      </c>
      <c r="J26" s="57" t="s">
        <v>43</v>
      </c>
      <c r="K26" s="57" t="s">
        <v>50</v>
      </c>
      <c r="L26" s="73"/>
      <c r="M26" s="19"/>
    </row>
    <row r="27" spans="1:13" s="14" customFormat="1" ht="42.75" customHeight="1">
      <c r="A27" s="72">
        <v>2</v>
      </c>
      <c r="B27" s="57" t="s">
        <v>60</v>
      </c>
      <c r="C27" s="57" t="s">
        <v>59</v>
      </c>
      <c r="D27" s="57"/>
      <c r="E27" s="57">
        <v>683</v>
      </c>
      <c r="F27" s="57">
        <v>2470880.88</v>
      </c>
      <c r="G27" s="57">
        <v>0</v>
      </c>
      <c r="H27" s="57"/>
      <c r="I27" s="51">
        <v>41498</v>
      </c>
      <c r="J27" s="57" t="s">
        <v>43</v>
      </c>
      <c r="K27" s="57" t="s">
        <v>50</v>
      </c>
      <c r="L27" s="73"/>
      <c r="M27" s="19"/>
    </row>
    <row r="28" spans="1:13" s="14" customFormat="1" ht="39.75" customHeight="1">
      <c r="A28" s="72">
        <v>3</v>
      </c>
      <c r="B28" s="57" t="s">
        <v>38</v>
      </c>
      <c r="C28" s="57" t="s">
        <v>59</v>
      </c>
      <c r="D28" s="57"/>
      <c r="E28" s="57">
        <v>435</v>
      </c>
      <c r="F28" s="57">
        <v>1698837.9</v>
      </c>
      <c r="G28" s="57">
        <v>0</v>
      </c>
      <c r="H28" s="57"/>
      <c r="I28" s="51">
        <v>43710</v>
      </c>
      <c r="J28" s="57" t="s">
        <v>40</v>
      </c>
      <c r="K28" s="57" t="s">
        <v>50</v>
      </c>
      <c r="L28" s="73"/>
      <c r="M28" s="19"/>
    </row>
    <row r="29" spans="1:13" s="14" customFormat="1" ht="42.75" customHeight="1">
      <c r="A29" s="72">
        <v>4</v>
      </c>
      <c r="B29" s="57" t="s">
        <v>38</v>
      </c>
      <c r="C29" s="57" t="s">
        <v>59</v>
      </c>
      <c r="D29" s="57"/>
      <c r="E29" s="57">
        <v>593</v>
      </c>
      <c r="F29" s="57">
        <v>2005798.34</v>
      </c>
      <c r="G29" s="57">
        <v>0</v>
      </c>
      <c r="H29" s="57"/>
      <c r="I29" s="51">
        <v>43710</v>
      </c>
      <c r="J29" s="57" t="s">
        <v>61</v>
      </c>
      <c r="K29" s="57" t="s">
        <v>50</v>
      </c>
      <c r="L29" s="73"/>
      <c r="M29" s="19"/>
    </row>
    <row r="30" spans="1:13" s="14" customFormat="1" ht="40.5" customHeight="1">
      <c r="A30" s="72">
        <v>5</v>
      </c>
      <c r="B30" s="57" t="s">
        <v>62</v>
      </c>
      <c r="C30" s="57" t="s">
        <v>59</v>
      </c>
      <c r="D30" s="57"/>
      <c r="E30" s="57">
        <v>440.6</v>
      </c>
      <c r="F30" s="57">
        <v>862980</v>
      </c>
      <c r="G30" s="57">
        <v>0</v>
      </c>
      <c r="H30" s="57"/>
      <c r="I30" s="51">
        <v>43710</v>
      </c>
      <c r="J30" s="57" t="s">
        <v>40</v>
      </c>
      <c r="K30" s="57" t="s">
        <v>50</v>
      </c>
      <c r="L30" s="73"/>
      <c r="M30" s="19"/>
    </row>
    <row r="31" spans="1:13" s="14" customFormat="1" ht="21" customHeight="1">
      <c r="A31" s="74"/>
      <c r="B31" s="108" t="s">
        <v>16</v>
      </c>
      <c r="C31" s="71"/>
      <c r="D31" s="58"/>
      <c r="E31" s="75">
        <f>SUM(E26:E30)</f>
        <v>3401.6</v>
      </c>
      <c r="F31" s="75">
        <f>SUM(F26:F30)</f>
        <v>10386438.2</v>
      </c>
      <c r="G31" s="75">
        <f>SUM(G26:G30)</f>
        <v>0</v>
      </c>
      <c r="H31" s="58"/>
      <c r="I31" s="50"/>
      <c r="J31" s="76"/>
      <c r="K31" s="71"/>
      <c r="L31" s="56"/>
      <c r="M31" s="19"/>
    </row>
    <row r="32" spans="1:13" s="14" customFormat="1" ht="30" customHeight="1">
      <c r="A32" s="275" t="s">
        <v>35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5"/>
      <c r="M32" s="19"/>
    </row>
    <row r="33" spans="1:13" s="14" customFormat="1" ht="30" customHeight="1">
      <c r="A33" s="7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78"/>
      <c r="M33" s="19"/>
    </row>
    <row r="34" spans="1:13" s="14" customFormat="1" ht="24.75" customHeight="1">
      <c r="A34" s="275" t="s">
        <v>36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19"/>
    </row>
    <row r="35" spans="1:14" s="14" customFormat="1" ht="181.5" customHeight="1">
      <c r="A35" s="5" t="s">
        <v>25</v>
      </c>
      <c r="B35" s="49" t="s">
        <v>26</v>
      </c>
      <c r="C35" s="49" t="s">
        <v>27</v>
      </c>
      <c r="D35" s="49" t="s">
        <v>28</v>
      </c>
      <c r="E35" s="49" t="s">
        <v>31</v>
      </c>
      <c r="F35" s="49" t="s">
        <v>230</v>
      </c>
      <c r="G35" s="49" t="s">
        <v>29</v>
      </c>
      <c r="H35" s="49" t="s">
        <v>229</v>
      </c>
      <c r="I35" s="49" t="s">
        <v>19</v>
      </c>
      <c r="J35" s="79" t="s">
        <v>7</v>
      </c>
      <c r="K35" s="49" t="s">
        <v>8</v>
      </c>
      <c r="L35" s="62" t="s">
        <v>30</v>
      </c>
      <c r="M35" s="23"/>
      <c r="N35" s="23"/>
    </row>
    <row r="36" spans="1:14" s="14" customFormat="1" ht="81" customHeight="1">
      <c r="A36" s="80">
        <v>1</v>
      </c>
      <c r="B36" s="57" t="s">
        <v>68</v>
      </c>
      <c r="C36" s="57" t="s">
        <v>63</v>
      </c>
      <c r="D36" s="57" t="s">
        <v>65</v>
      </c>
      <c r="E36" s="57">
        <v>4500</v>
      </c>
      <c r="F36" s="57">
        <v>325665</v>
      </c>
      <c r="G36" s="57" t="s">
        <v>64</v>
      </c>
      <c r="H36" s="57">
        <v>325665</v>
      </c>
      <c r="I36" s="51">
        <v>43794</v>
      </c>
      <c r="J36" s="57" t="s">
        <v>66</v>
      </c>
      <c r="K36" s="57" t="s">
        <v>50</v>
      </c>
      <c r="L36" s="81"/>
      <c r="M36" s="19"/>
      <c r="N36" s="15"/>
    </row>
    <row r="37" spans="1:14" s="14" customFormat="1" ht="81" customHeight="1">
      <c r="A37" s="80">
        <v>2</v>
      </c>
      <c r="B37" s="57" t="s">
        <v>125</v>
      </c>
      <c r="C37" s="57" t="s">
        <v>59</v>
      </c>
      <c r="D37" s="57" t="s">
        <v>67</v>
      </c>
      <c r="E37" s="57">
        <v>1984</v>
      </c>
      <c r="F37" s="57">
        <v>1182642.56</v>
      </c>
      <c r="G37" s="57" t="s">
        <v>39</v>
      </c>
      <c r="H37" s="57">
        <v>1182642.56</v>
      </c>
      <c r="I37" s="51">
        <v>40140</v>
      </c>
      <c r="J37" s="57" t="s">
        <v>44</v>
      </c>
      <c r="K37" s="57" t="s">
        <v>50</v>
      </c>
      <c r="L37" s="81"/>
      <c r="M37" s="19"/>
      <c r="N37" s="15"/>
    </row>
    <row r="38" spans="1:14" s="14" customFormat="1" ht="99" customHeight="1">
      <c r="A38" s="80">
        <v>3</v>
      </c>
      <c r="B38" s="57" t="s">
        <v>68</v>
      </c>
      <c r="C38" s="57" t="s">
        <v>48</v>
      </c>
      <c r="D38" s="57" t="s">
        <v>69</v>
      </c>
      <c r="E38" s="57">
        <v>2000</v>
      </c>
      <c r="F38" s="57">
        <v>96700</v>
      </c>
      <c r="G38" s="57" t="s">
        <v>39</v>
      </c>
      <c r="H38" s="57">
        <v>96700</v>
      </c>
      <c r="I38" s="51">
        <v>43180</v>
      </c>
      <c r="J38" s="57" t="s">
        <v>45</v>
      </c>
      <c r="K38" s="57" t="s">
        <v>50</v>
      </c>
      <c r="L38" s="81"/>
      <c r="M38" s="19"/>
      <c r="N38" s="15"/>
    </row>
    <row r="39" spans="1:14" s="14" customFormat="1" ht="91.5" customHeight="1">
      <c r="A39" s="80">
        <v>4</v>
      </c>
      <c r="B39" s="57" t="s">
        <v>70</v>
      </c>
      <c r="C39" s="57" t="s">
        <v>73</v>
      </c>
      <c r="D39" s="57" t="s">
        <v>71</v>
      </c>
      <c r="E39" s="57">
        <v>3800</v>
      </c>
      <c r="F39" s="57">
        <v>183730</v>
      </c>
      <c r="G39" s="57" t="s">
        <v>39</v>
      </c>
      <c r="H39" s="57">
        <v>183730</v>
      </c>
      <c r="I39" s="51">
        <v>43237</v>
      </c>
      <c r="J39" s="57" t="s">
        <v>72</v>
      </c>
      <c r="K39" s="57" t="s">
        <v>50</v>
      </c>
      <c r="L39" s="81"/>
      <c r="M39" s="19"/>
      <c r="N39" s="15"/>
    </row>
    <row r="40" spans="1:14" s="14" customFormat="1" ht="93" customHeight="1">
      <c r="A40" s="80">
        <v>5</v>
      </c>
      <c r="B40" s="57" t="s">
        <v>126</v>
      </c>
      <c r="C40" s="57" t="s">
        <v>48</v>
      </c>
      <c r="D40" s="57" t="s">
        <v>74</v>
      </c>
      <c r="E40" s="57">
        <v>5717</v>
      </c>
      <c r="F40" s="57">
        <v>38221.38</v>
      </c>
      <c r="G40" s="57" t="s">
        <v>39</v>
      </c>
      <c r="H40" s="57">
        <v>38221.38</v>
      </c>
      <c r="I40" s="51">
        <v>41816</v>
      </c>
      <c r="J40" s="57" t="s">
        <v>66</v>
      </c>
      <c r="K40" s="57" t="s">
        <v>50</v>
      </c>
      <c r="L40" s="81"/>
      <c r="M40" s="19"/>
      <c r="N40" s="15"/>
    </row>
    <row r="41" spans="1:14" s="14" customFormat="1" ht="94.5" customHeight="1">
      <c r="A41" s="80">
        <v>6</v>
      </c>
      <c r="B41" s="57" t="s">
        <v>127</v>
      </c>
      <c r="C41" s="57" t="s">
        <v>59</v>
      </c>
      <c r="D41" s="57" t="s">
        <v>76</v>
      </c>
      <c r="E41" s="57">
        <v>18156</v>
      </c>
      <c r="F41" s="57">
        <v>38661.7</v>
      </c>
      <c r="G41" s="57" t="s">
        <v>39</v>
      </c>
      <c r="H41" s="57">
        <v>38661.7</v>
      </c>
      <c r="I41" s="51">
        <v>41816</v>
      </c>
      <c r="J41" s="57" t="s">
        <v>77</v>
      </c>
      <c r="K41" s="57" t="s">
        <v>50</v>
      </c>
      <c r="L41" s="81"/>
      <c r="M41" s="19"/>
      <c r="N41" s="15"/>
    </row>
    <row r="42" spans="1:14" s="14" customFormat="1" ht="93.75" customHeight="1">
      <c r="A42" s="80">
        <v>7</v>
      </c>
      <c r="B42" s="57" t="s">
        <v>68</v>
      </c>
      <c r="C42" s="57" t="s">
        <v>78</v>
      </c>
      <c r="D42" s="57" t="s">
        <v>79</v>
      </c>
      <c r="E42" s="57">
        <v>800</v>
      </c>
      <c r="F42" s="57">
        <v>38936</v>
      </c>
      <c r="G42" s="57" t="s">
        <v>39</v>
      </c>
      <c r="H42" s="57">
        <v>38936</v>
      </c>
      <c r="I42" s="51">
        <v>41178</v>
      </c>
      <c r="J42" s="57" t="s">
        <v>46</v>
      </c>
      <c r="K42" s="57" t="s">
        <v>50</v>
      </c>
      <c r="L42" s="81"/>
      <c r="M42" s="19"/>
      <c r="N42" s="15"/>
    </row>
    <row r="43" spans="1:14" s="14" customFormat="1" ht="80.25" customHeight="1">
      <c r="A43" s="80">
        <v>8</v>
      </c>
      <c r="B43" s="57" t="s">
        <v>68</v>
      </c>
      <c r="C43" s="57" t="s">
        <v>63</v>
      </c>
      <c r="D43" s="109" t="s">
        <v>80</v>
      </c>
      <c r="E43" s="57">
        <v>800</v>
      </c>
      <c r="F43" s="57">
        <v>38936</v>
      </c>
      <c r="G43" s="57" t="s">
        <v>39</v>
      </c>
      <c r="H43" s="57">
        <v>38936</v>
      </c>
      <c r="I43" s="51">
        <v>41591</v>
      </c>
      <c r="J43" s="57" t="s">
        <v>46</v>
      </c>
      <c r="K43" s="57" t="s">
        <v>50</v>
      </c>
      <c r="L43" s="81"/>
      <c r="M43" s="19"/>
      <c r="N43" s="15"/>
    </row>
    <row r="44" spans="1:14" s="14" customFormat="1" ht="78" customHeight="1">
      <c r="A44" s="80">
        <v>9</v>
      </c>
      <c r="B44" s="57" t="s">
        <v>68</v>
      </c>
      <c r="C44" s="57" t="s">
        <v>59</v>
      </c>
      <c r="D44" s="57" t="s">
        <v>81</v>
      </c>
      <c r="E44" s="57">
        <v>800</v>
      </c>
      <c r="F44" s="57">
        <v>38936</v>
      </c>
      <c r="G44" s="57" t="s">
        <v>39</v>
      </c>
      <c r="H44" s="57">
        <v>38936</v>
      </c>
      <c r="I44" s="51">
        <v>41746</v>
      </c>
      <c r="J44" s="57" t="s">
        <v>82</v>
      </c>
      <c r="K44" s="57" t="s">
        <v>50</v>
      </c>
      <c r="L44" s="81"/>
      <c r="M44" s="19"/>
      <c r="N44" s="15"/>
    </row>
    <row r="45" spans="1:14" s="14" customFormat="1" ht="78" customHeight="1">
      <c r="A45" s="80">
        <v>10</v>
      </c>
      <c r="B45" s="57" t="s">
        <v>68</v>
      </c>
      <c r="C45" s="57" t="s">
        <v>75</v>
      </c>
      <c r="D45" s="57" t="s">
        <v>83</v>
      </c>
      <c r="E45" s="57">
        <v>800</v>
      </c>
      <c r="F45" s="57">
        <v>38936</v>
      </c>
      <c r="G45" s="57" t="s">
        <v>39</v>
      </c>
      <c r="H45" s="57">
        <v>38936</v>
      </c>
      <c r="I45" s="51">
        <v>41746</v>
      </c>
      <c r="J45" s="57" t="s">
        <v>46</v>
      </c>
      <c r="K45" s="57" t="s">
        <v>50</v>
      </c>
      <c r="L45" s="81"/>
      <c r="M45" s="19"/>
      <c r="N45" s="15"/>
    </row>
    <row r="46" spans="1:14" s="14" customFormat="1" ht="94.5" customHeight="1">
      <c r="A46" s="80">
        <v>11</v>
      </c>
      <c r="B46" s="57" t="s">
        <v>128</v>
      </c>
      <c r="C46" s="57" t="s">
        <v>59</v>
      </c>
      <c r="D46" s="57" t="s">
        <v>84</v>
      </c>
      <c r="E46" s="57">
        <v>6748</v>
      </c>
      <c r="F46" s="57">
        <v>38257.88</v>
      </c>
      <c r="G46" s="57" t="s">
        <v>39</v>
      </c>
      <c r="H46" s="57">
        <v>38257.88</v>
      </c>
      <c r="I46" s="51">
        <v>41816</v>
      </c>
      <c r="J46" s="57" t="s">
        <v>82</v>
      </c>
      <c r="K46" s="57" t="s">
        <v>50</v>
      </c>
      <c r="L46" s="81"/>
      <c r="M46" s="19"/>
      <c r="N46" s="15"/>
    </row>
    <row r="47" spans="1:14" s="14" customFormat="1" ht="94.5" customHeight="1">
      <c r="A47" s="80">
        <v>12</v>
      </c>
      <c r="B47" s="57" t="s">
        <v>85</v>
      </c>
      <c r="C47" s="57" t="s">
        <v>59</v>
      </c>
      <c r="D47" s="57" t="s">
        <v>105</v>
      </c>
      <c r="E47" s="57">
        <v>1000</v>
      </c>
      <c r="F47" s="57">
        <v>67580</v>
      </c>
      <c r="G47" s="57" t="s">
        <v>39</v>
      </c>
      <c r="H47" s="57">
        <v>67580</v>
      </c>
      <c r="I47" s="51">
        <v>41863</v>
      </c>
      <c r="J47" s="57" t="s">
        <v>47</v>
      </c>
      <c r="K47" s="57" t="s">
        <v>50</v>
      </c>
      <c r="L47" s="81"/>
      <c r="M47" s="19"/>
      <c r="N47" s="15"/>
    </row>
    <row r="48" spans="1:14" s="14" customFormat="1" ht="94.5" customHeight="1">
      <c r="A48" s="80">
        <v>13</v>
      </c>
      <c r="B48" s="57" t="s">
        <v>85</v>
      </c>
      <c r="C48" s="57" t="s">
        <v>59</v>
      </c>
      <c r="D48" s="57" t="s">
        <v>106</v>
      </c>
      <c r="E48" s="57">
        <v>1000</v>
      </c>
      <c r="F48" s="57">
        <v>67580</v>
      </c>
      <c r="G48" s="57" t="s">
        <v>39</v>
      </c>
      <c r="H48" s="57">
        <v>67580</v>
      </c>
      <c r="I48" s="51">
        <v>41863</v>
      </c>
      <c r="J48" s="57" t="s">
        <v>47</v>
      </c>
      <c r="K48" s="57" t="s">
        <v>50</v>
      </c>
      <c r="L48" s="81"/>
      <c r="M48" s="19"/>
      <c r="N48" s="15"/>
    </row>
    <row r="49" spans="1:14" s="14" customFormat="1" ht="105.75" customHeight="1">
      <c r="A49" s="80">
        <v>14</v>
      </c>
      <c r="B49" s="57" t="s">
        <v>85</v>
      </c>
      <c r="C49" s="57" t="s">
        <v>59</v>
      </c>
      <c r="D49" s="57" t="s">
        <v>104</v>
      </c>
      <c r="E49" s="57">
        <v>1000</v>
      </c>
      <c r="F49" s="57">
        <v>67580</v>
      </c>
      <c r="G49" s="57" t="s">
        <v>39</v>
      </c>
      <c r="H49" s="57">
        <v>67580</v>
      </c>
      <c r="I49" s="51">
        <v>41863</v>
      </c>
      <c r="J49" s="57" t="s">
        <v>47</v>
      </c>
      <c r="K49" s="57" t="s">
        <v>50</v>
      </c>
      <c r="L49" s="81"/>
      <c r="M49" s="19"/>
      <c r="N49" s="15"/>
    </row>
    <row r="50" spans="1:14" s="14" customFormat="1" ht="68.25" customHeight="1">
      <c r="A50" s="80">
        <v>15</v>
      </c>
      <c r="B50" s="57" t="s">
        <v>119</v>
      </c>
      <c r="C50" s="57" t="s">
        <v>59</v>
      </c>
      <c r="D50" s="57" t="s">
        <v>86</v>
      </c>
      <c r="E50" s="57">
        <v>5400</v>
      </c>
      <c r="F50" s="57">
        <v>64746</v>
      </c>
      <c r="G50" s="57" t="s">
        <v>39</v>
      </c>
      <c r="H50" s="57">
        <v>64746</v>
      </c>
      <c r="I50" s="51">
        <v>42716</v>
      </c>
      <c r="J50" s="57" t="s">
        <v>88</v>
      </c>
      <c r="K50" s="57" t="s">
        <v>50</v>
      </c>
      <c r="L50" s="81"/>
      <c r="M50" s="19"/>
      <c r="N50" s="15"/>
    </row>
    <row r="51" spans="1:14" s="14" customFormat="1" ht="68.25" customHeight="1">
      <c r="A51" s="80">
        <v>16</v>
      </c>
      <c r="B51" s="57" t="s">
        <v>119</v>
      </c>
      <c r="C51" s="57" t="s">
        <v>59</v>
      </c>
      <c r="D51" s="57" t="s">
        <v>87</v>
      </c>
      <c r="E51" s="57">
        <v>800</v>
      </c>
      <c r="F51" s="57">
        <v>38936</v>
      </c>
      <c r="G51" s="57" t="s">
        <v>39</v>
      </c>
      <c r="H51" s="57">
        <v>38936</v>
      </c>
      <c r="I51" s="51">
        <v>42003</v>
      </c>
      <c r="J51" s="57" t="s">
        <v>89</v>
      </c>
      <c r="K51" s="57" t="s">
        <v>50</v>
      </c>
      <c r="L51" s="81"/>
      <c r="M51" s="19"/>
      <c r="N51" s="15"/>
    </row>
    <row r="52" spans="1:14" s="14" customFormat="1" ht="68.25" customHeight="1">
      <c r="A52" s="80">
        <v>17</v>
      </c>
      <c r="B52" s="57" t="s">
        <v>93</v>
      </c>
      <c r="C52" s="57" t="s">
        <v>59</v>
      </c>
      <c r="D52" s="57" t="s">
        <v>94</v>
      </c>
      <c r="E52" s="57">
        <v>800</v>
      </c>
      <c r="F52" s="57">
        <v>67580</v>
      </c>
      <c r="G52" s="57" t="s">
        <v>39</v>
      </c>
      <c r="H52" s="57">
        <v>67580</v>
      </c>
      <c r="I52" s="51">
        <v>43097</v>
      </c>
      <c r="J52" s="57" t="s">
        <v>95</v>
      </c>
      <c r="K52" s="57" t="s">
        <v>50</v>
      </c>
      <c r="L52" s="81"/>
      <c r="M52" s="19"/>
      <c r="N52" s="15"/>
    </row>
    <row r="53" spans="1:14" s="14" customFormat="1" ht="68.25" customHeight="1">
      <c r="A53" s="80">
        <v>18</v>
      </c>
      <c r="B53" s="57" t="s">
        <v>119</v>
      </c>
      <c r="C53" s="57" t="s">
        <v>59</v>
      </c>
      <c r="D53" s="57" t="s">
        <v>91</v>
      </c>
      <c r="E53" s="57">
        <v>800</v>
      </c>
      <c r="F53" s="57">
        <v>38936</v>
      </c>
      <c r="G53" s="57" t="s">
        <v>39</v>
      </c>
      <c r="H53" s="57">
        <v>38936</v>
      </c>
      <c r="I53" s="51">
        <v>43046</v>
      </c>
      <c r="J53" s="57" t="s">
        <v>92</v>
      </c>
      <c r="K53" s="57" t="s">
        <v>50</v>
      </c>
      <c r="L53" s="81"/>
      <c r="M53" s="19"/>
      <c r="N53" s="15"/>
    </row>
    <row r="54" spans="1:14" s="14" customFormat="1" ht="68.25" customHeight="1">
      <c r="A54" s="80">
        <v>19</v>
      </c>
      <c r="B54" s="57" t="s">
        <v>119</v>
      </c>
      <c r="C54" s="57" t="s">
        <v>59</v>
      </c>
      <c r="D54" s="57" t="s">
        <v>108</v>
      </c>
      <c r="E54" s="57">
        <v>800</v>
      </c>
      <c r="F54" s="57">
        <v>62632</v>
      </c>
      <c r="G54" s="57" t="s">
        <v>39</v>
      </c>
      <c r="H54" s="57">
        <v>62632</v>
      </c>
      <c r="I54" s="51">
        <v>44116</v>
      </c>
      <c r="J54" s="57" t="s">
        <v>109</v>
      </c>
      <c r="K54" s="57" t="s">
        <v>50</v>
      </c>
      <c r="L54" s="81"/>
      <c r="M54" s="19"/>
      <c r="N54" s="15"/>
    </row>
    <row r="55" spans="1:14" s="14" customFormat="1" ht="68.25" customHeight="1">
      <c r="A55" s="80">
        <v>20</v>
      </c>
      <c r="B55" s="57" t="s">
        <v>68</v>
      </c>
      <c r="C55" s="57" t="s">
        <v>59</v>
      </c>
      <c r="D55" s="57" t="s">
        <v>107</v>
      </c>
      <c r="E55" s="57">
        <v>800</v>
      </c>
      <c r="F55" s="57">
        <v>38936</v>
      </c>
      <c r="G55" s="57" t="s">
        <v>39</v>
      </c>
      <c r="H55" s="57">
        <v>38936</v>
      </c>
      <c r="I55" s="51">
        <v>43097</v>
      </c>
      <c r="J55" s="57" t="s">
        <v>96</v>
      </c>
      <c r="K55" s="57" t="s">
        <v>50</v>
      </c>
      <c r="L55" s="81"/>
      <c r="M55" s="19"/>
      <c r="N55" s="15"/>
    </row>
    <row r="56" spans="1:14" s="14" customFormat="1" ht="68.25" customHeight="1">
      <c r="A56" s="80">
        <v>21</v>
      </c>
      <c r="B56" s="57" t="s">
        <v>68</v>
      </c>
      <c r="C56" s="57" t="s">
        <v>59</v>
      </c>
      <c r="D56" s="57" t="s">
        <v>97</v>
      </c>
      <c r="E56" s="57">
        <v>800</v>
      </c>
      <c r="F56" s="57">
        <v>38936</v>
      </c>
      <c r="G56" s="57" t="s">
        <v>39</v>
      </c>
      <c r="H56" s="57">
        <v>38936</v>
      </c>
      <c r="I56" s="51">
        <v>43461</v>
      </c>
      <c r="J56" s="57" t="s">
        <v>98</v>
      </c>
      <c r="K56" s="57" t="s">
        <v>50</v>
      </c>
      <c r="L56" s="81"/>
      <c r="M56" s="19"/>
      <c r="N56" s="15"/>
    </row>
    <row r="57" spans="1:14" s="14" customFormat="1" ht="68.25" customHeight="1">
      <c r="A57" s="80">
        <v>22</v>
      </c>
      <c r="B57" s="57" t="s">
        <v>120</v>
      </c>
      <c r="C57" s="57" t="s">
        <v>59</v>
      </c>
      <c r="D57" s="57" t="s">
        <v>90</v>
      </c>
      <c r="E57" s="57">
        <v>800</v>
      </c>
      <c r="F57" s="57">
        <v>38936</v>
      </c>
      <c r="G57" s="57" t="s">
        <v>39</v>
      </c>
      <c r="H57" s="57">
        <v>38936</v>
      </c>
      <c r="I57" s="51">
        <v>42003</v>
      </c>
      <c r="J57" s="57" t="s">
        <v>89</v>
      </c>
      <c r="K57" s="57" t="s">
        <v>50</v>
      </c>
      <c r="L57" s="81"/>
      <c r="M57" s="19"/>
      <c r="N57" s="15"/>
    </row>
    <row r="58" spans="1:14" s="14" customFormat="1" ht="68.25" customHeight="1">
      <c r="A58" s="80">
        <v>23</v>
      </c>
      <c r="B58" s="57" t="s">
        <v>119</v>
      </c>
      <c r="C58" s="57" t="s">
        <v>59</v>
      </c>
      <c r="D58" s="57" t="s">
        <v>132</v>
      </c>
      <c r="E58" s="57">
        <v>5750</v>
      </c>
      <c r="F58" s="57">
        <v>329373.44</v>
      </c>
      <c r="G58" s="57" t="s">
        <v>39</v>
      </c>
      <c r="H58" s="57">
        <v>329373.44</v>
      </c>
      <c r="I58" s="51">
        <v>44166</v>
      </c>
      <c r="J58" s="57" t="s">
        <v>98</v>
      </c>
      <c r="K58" s="57" t="s">
        <v>50</v>
      </c>
      <c r="L58" s="81"/>
      <c r="M58" s="19"/>
      <c r="N58" s="15"/>
    </row>
    <row r="59" spans="1:14" s="14" customFormat="1" ht="68.25" customHeight="1">
      <c r="A59" s="80">
        <v>24</v>
      </c>
      <c r="B59" s="57" t="s">
        <v>119</v>
      </c>
      <c r="C59" s="57" t="s">
        <v>59</v>
      </c>
      <c r="D59" s="57" t="s">
        <v>133</v>
      </c>
      <c r="E59" s="57">
        <v>3000</v>
      </c>
      <c r="F59" s="57">
        <v>217110</v>
      </c>
      <c r="G59" s="57" t="s">
        <v>39</v>
      </c>
      <c r="H59" s="57">
        <v>217110</v>
      </c>
      <c r="I59" s="51">
        <v>44166</v>
      </c>
      <c r="J59" s="57" t="s">
        <v>98</v>
      </c>
      <c r="K59" s="57" t="s">
        <v>50</v>
      </c>
      <c r="L59" s="81"/>
      <c r="M59" s="19"/>
      <c r="N59" s="15"/>
    </row>
    <row r="60" spans="1:14" s="14" customFormat="1" ht="68.25" customHeight="1">
      <c r="A60" s="80">
        <v>25</v>
      </c>
      <c r="B60" s="57" t="s">
        <v>119</v>
      </c>
      <c r="C60" s="57" t="s">
        <v>59</v>
      </c>
      <c r="D60" s="57" t="s">
        <v>134</v>
      </c>
      <c r="E60" s="57">
        <v>1500</v>
      </c>
      <c r="F60" s="57">
        <v>108555</v>
      </c>
      <c r="G60" s="57" t="s">
        <v>39</v>
      </c>
      <c r="H60" s="57">
        <v>108555</v>
      </c>
      <c r="I60" s="51">
        <v>44166</v>
      </c>
      <c r="J60" s="57" t="s">
        <v>98</v>
      </c>
      <c r="K60" s="57" t="s">
        <v>50</v>
      </c>
      <c r="L60" s="81"/>
      <c r="M60" s="19"/>
      <c r="N60" s="15"/>
    </row>
    <row r="61" spans="1:14" s="14" customFormat="1" ht="68.25" customHeight="1">
      <c r="A61" s="80">
        <v>26</v>
      </c>
      <c r="B61" s="57" t="s">
        <v>119</v>
      </c>
      <c r="C61" s="57" t="s">
        <v>119</v>
      </c>
      <c r="D61" s="57" t="s">
        <v>136</v>
      </c>
      <c r="E61" s="57">
        <v>1000</v>
      </c>
      <c r="F61" s="57">
        <v>38936</v>
      </c>
      <c r="G61" s="57" t="s">
        <v>39</v>
      </c>
      <c r="H61" s="57">
        <v>38936</v>
      </c>
      <c r="I61" s="51">
        <v>44166</v>
      </c>
      <c r="J61" s="57" t="s">
        <v>98</v>
      </c>
      <c r="K61" s="57" t="s">
        <v>50</v>
      </c>
      <c r="L61" s="81"/>
      <c r="M61" s="19"/>
      <c r="N61" s="15"/>
    </row>
    <row r="62" spans="1:14" s="14" customFormat="1" ht="68.25" customHeight="1">
      <c r="A62" s="80">
        <v>27</v>
      </c>
      <c r="B62" s="57" t="s">
        <v>119</v>
      </c>
      <c r="C62" s="57" t="s">
        <v>119</v>
      </c>
      <c r="D62" s="57" t="s">
        <v>135</v>
      </c>
      <c r="E62" s="57">
        <v>1000</v>
      </c>
      <c r="F62" s="57">
        <v>67580</v>
      </c>
      <c r="G62" s="57" t="s">
        <v>39</v>
      </c>
      <c r="H62" s="57">
        <v>67580</v>
      </c>
      <c r="I62" s="51">
        <v>44166</v>
      </c>
      <c r="J62" s="57" t="s">
        <v>98</v>
      </c>
      <c r="K62" s="57" t="s">
        <v>50</v>
      </c>
      <c r="L62" s="81"/>
      <c r="M62" s="19"/>
      <c r="N62" s="15"/>
    </row>
    <row r="63" spans="1:14" s="14" customFormat="1" ht="68.25" customHeight="1">
      <c r="A63" s="80">
        <v>28</v>
      </c>
      <c r="B63" s="57" t="s">
        <v>119</v>
      </c>
      <c r="C63" s="57" t="s">
        <v>119</v>
      </c>
      <c r="D63" s="57" t="s">
        <v>204</v>
      </c>
      <c r="E63" s="57">
        <v>1000</v>
      </c>
      <c r="F63" s="224">
        <v>76060.87</v>
      </c>
      <c r="G63" s="57" t="s">
        <v>39</v>
      </c>
      <c r="H63" s="309">
        <v>76060.87</v>
      </c>
      <c r="I63" s="51">
        <v>44956</v>
      </c>
      <c r="J63" s="57" t="s">
        <v>98</v>
      </c>
      <c r="K63" s="57" t="s">
        <v>50</v>
      </c>
      <c r="L63" s="81"/>
      <c r="M63" s="19"/>
      <c r="N63" s="15"/>
    </row>
    <row r="64" spans="1:14" s="14" customFormat="1" ht="68.25" customHeight="1">
      <c r="A64" s="80">
        <v>29</v>
      </c>
      <c r="B64" s="57" t="s">
        <v>119</v>
      </c>
      <c r="C64" s="57" t="s">
        <v>119</v>
      </c>
      <c r="D64" s="57" t="s">
        <v>206</v>
      </c>
      <c r="E64" s="57">
        <v>2161</v>
      </c>
      <c r="F64" s="57">
        <v>38095.5</v>
      </c>
      <c r="G64" s="57" t="s">
        <v>39</v>
      </c>
      <c r="H64" s="57">
        <v>38095.5</v>
      </c>
      <c r="I64" s="51">
        <v>44956</v>
      </c>
      <c r="J64" s="57" t="s">
        <v>98</v>
      </c>
      <c r="K64" s="57" t="s">
        <v>50</v>
      </c>
      <c r="L64" s="81"/>
      <c r="M64" s="19"/>
      <c r="N64" s="15"/>
    </row>
    <row r="65" spans="1:14" s="14" customFormat="1" ht="23.25" customHeight="1">
      <c r="A65" s="74"/>
      <c r="B65" s="110" t="s">
        <v>16</v>
      </c>
      <c r="C65" s="83"/>
      <c r="D65" s="56"/>
      <c r="E65" s="164">
        <f>SUM(E36:E64)</f>
        <v>75516</v>
      </c>
      <c r="F65" s="310">
        <f>SUM(F36:F64)</f>
        <v>3527711.3299999996</v>
      </c>
      <c r="G65" s="310"/>
      <c r="H65" s="310">
        <f>SUM(H36:H64)</f>
        <v>3527711.3299999996</v>
      </c>
      <c r="I65" s="52"/>
      <c r="J65" s="82"/>
      <c r="K65" s="83"/>
      <c r="L65" s="56"/>
      <c r="M65" s="19"/>
      <c r="N65" s="15"/>
    </row>
    <row r="66" spans="1:14" s="14" customFormat="1" ht="22.5" customHeight="1">
      <c r="A66" s="111"/>
      <c r="B66" s="110" t="s">
        <v>17</v>
      </c>
      <c r="C66" s="83"/>
      <c r="D66" s="56"/>
      <c r="E66" s="164">
        <f>E21+E24+E31+E65</f>
        <v>79378.1</v>
      </c>
      <c r="F66" s="164">
        <f>F21+F24+F31+F65</f>
        <v>14114111.53</v>
      </c>
      <c r="G66" s="164">
        <f>G21+G24+G31+G65</f>
        <v>199962</v>
      </c>
      <c r="H66" s="164">
        <f>H21+H24+H31+H65</f>
        <v>3527711.3299999996</v>
      </c>
      <c r="I66" s="52"/>
      <c r="J66" s="82"/>
      <c r="K66" s="83"/>
      <c r="L66" s="56"/>
      <c r="M66" s="19"/>
      <c r="N66" s="15"/>
    </row>
    <row r="67" spans="1:14" ht="25.5" customHeight="1">
      <c r="A67" s="113"/>
      <c r="B67" s="59" t="s">
        <v>34</v>
      </c>
      <c r="C67" s="112"/>
      <c r="D67" s="59"/>
      <c r="E67" s="165">
        <f>E65</f>
        <v>75516</v>
      </c>
      <c r="F67" s="165">
        <f>F65</f>
        <v>3527711.3299999996</v>
      </c>
      <c r="G67" s="165"/>
      <c r="H67" s="165">
        <f>H65</f>
        <v>3527711.3299999996</v>
      </c>
      <c r="I67" s="59"/>
      <c r="J67" s="84"/>
      <c r="K67" s="59"/>
      <c r="L67" s="59"/>
      <c r="M67" s="19"/>
      <c r="N67" s="15"/>
    </row>
    <row r="68" spans="1:12" ht="18">
      <c r="A68" s="115"/>
      <c r="B68" s="113"/>
      <c r="C68" s="113"/>
      <c r="D68" s="113"/>
      <c r="E68" s="37"/>
      <c r="F68" s="38"/>
      <c r="G68" s="39"/>
      <c r="H68" s="114"/>
      <c r="I68" s="60"/>
      <c r="J68" s="40"/>
      <c r="K68" s="113"/>
      <c r="L68" s="113"/>
    </row>
    <row r="69" spans="1:12" ht="18">
      <c r="A69" s="115"/>
      <c r="B69" s="113"/>
      <c r="C69" s="115"/>
      <c r="D69" s="115"/>
      <c r="E69" s="311"/>
      <c r="F69" s="312">
        <f>F21+F24+F31</f>
        <v>10586400.2</v>
      </c>
      <c r="G69" s="312">
        <f>G21+G24+G31</f>
        <v>199962</v>
      </c>
      <c r="H69" s="116"/>
      <c r="I69" s="61"/>
      <c r="J69" s="41"/>
      <c r="K69" s="115"/>
      <c r="L69" s="115"/>
    </row>
    <row r="70" spans="1:12" ht="18">
      <c r="A70" s="115"/>
      <c r="B70" s="115"/>
      <c r="C70" s="115"/>
      <c r="D70" s="115"/>
      <c r="E70" s="311" t="s">
        <v>165</v>
      </c>
      <c r="F70" s="311"/>
      <c r="G70" s="313">
        <f>F69-G69</f>
        <v>10386438.2</v>
      </c>
      <c r="H70" s="115"/>
      <c r="J70" s="41"/>
      <c r="K70" s="115"/>
      <c r="L70" s="115"/>
    </row>
    <row r="71" spans="1:12" ht="18">
      <c r="A71" s="115"/>
      <c r="B71" s="115"/>
      <c r="C71" s="115"/>
      <c r="D71" s="115"/>
      <c r="E71" s="166"/>
      <c r="F71" s="167"/>
      <c r="G71" s="168"/>
      <c r="H71" s="117"/>
      <c r="J71" s="41"/>
      <c r="K71" s="115"/>
      <c r="L71" s="115"/>
    </row>
    <row r="72" spans="1:12" ht="18">
      <c r="A72" s="115"/>
      <c r="B72" s="115"/>
      <c r="C72" s="115"/>
      <c r="D72" s="115"/>
      <c r="E72" s="35"/>
      <c r="F72" s="35"/>
      <c r="G72" s="115"/>
      <c r="H72" s="115"/>
      <c r="J72" s="41"/>
      <c r="K72" s="115"/>
      <c r="L72" s="115"/>
    </row>
    <row r="73" spans="1:12" ht="18">
      <c r="A73" s="115"/>
      <c r="B73" s="115"/>
      <c r="C73" s="115"/>
      <c r="D73" s="115"/>
      <c r="E73" s="35"/>
      <c r="F73" s="43"/>
      <c r="G73" s="115"/>
      <c r="H73" s="115"/>
      <c r="J73" s="41"/>
      <c r="K73" s="115"/>
      <c r="L73" s="115"/>
    </row>
    <row r="74" spans="1:12" ht="18">
      <c r="A74" s="115"/>
      <c r="B74" s="115"/>
      <c r="C74" s="115"/>
      <c r="D74" s="115"/>
      <c r="E74" s="35"/>
      <c r="F74" s="35"/>
      <c r="G74" s="115"/>
      <c r="H74" s="115"/>
      <c r="J74" s="41"/>
      <c r="K74" s="115"/>
      <c r="L74" s="115"/>
    </row>
    <row r="75" spans="1:12" ht="18">
      <c r="A75" s="115"/>
      <c r="B75" s="115"/>
      <c r="C75" s="115"/>
      <c r="D75" s="115"/>
      <c r="E75" s="35"/>
      <c r="F75" s="42"/>
      <c r="G75" s="115"/>
      <c r="H75" s="42"/>
      <c r="J75" s="41"/>
      <c r="K75" s="115"/>
      <c r="L75" s="115"/>
    </row>
    <row r="76" spans="1:12" ht="18">
      <c r="A76" s="115"/>
      <c r="B76" s="115"/>
      <c r="C76" s="115"/>
      <c r="D76" s="115"/>
      <c r="E76" s="35"/>
      <c r="F76" s="35"/>
      <c r="G76" s="115"/>
      <c r="H76" s="115"/>
      <c r="J76" s="41"/>
      <c r="K76" s="115"/>
      <c r="L76" s="115"/>
    </row>
    <row r="77" spans="1:12" ht="18">
      <c r="A77" s="115"/>
      <c r="B77" s="115"/>
      <c r="C77" s="115"/>
      <c r="D77" s="115"/>
      <c r="E77" s="35"/>
      <c r="F77" s="35"/>
      <c r="G77" s="35"/>
      <c r="H77" s="35"/>
      <c r="J77" s="41"/>
      <c r="K77" s="115"/>
      <c r="L77" s="115"/>
    </row>
    <row r="78" spans="1:12" ht="18">
      <c r="A78" s="115"/>
      <c r="B78" s="115"/>
      <c r="C78" s="115"/>
      <c r="D78" s="115"/>
      <c r="E78" s="35"/>
      <c r="F78" s="35"/>
      <c r="G78" s="115"/>
      <c r="H78" s="115"/>
      <c r="J78" s="41"/>
      <c r="K78" s="115"/>
      <c r="L78" s="115"/>
    </row>
    <row r="79" spans="1:12" ht="18">
      <c r="A79" s="115"/>
      <c r="B79" s="115"/>
      <c r="C79" s="115"/>
      <c r="D79" s="115"/>
      <c r="E79" s="35"/>
      <c r="F79" s="35"/>
      <c r="G79" s="115"/>
      <c r="H79" s="115"/>
      <c r="J79" s="41"/>
      <c r="K79" s="115"/>
      <c r="L79" s="115"/>
    </row>
    <row r="80" spans="1:12" ht="18">
      <c r="A80" s="115"/>
      <c r="B80" s="115"/>
      <c r="C80" s="115"/>
      <c r="D80" s="115"/>
      <c r="E80" s="35"/>
      <c r="F80" s="35"/>
      <c r="G80" s="115"/>
      <c r="H80" s="115"/>
      <c r="J80" s="41"/>
      <c r="K80" s="115"/>
      <c r="L80" s="115"/>
    </row>
    <row r="81" spans="1:12" ht="18">
      <c r="A81" s="115"/>
      <c r="B81" s="115"/>
      <c r="C81" s="115"/>
      <c r="D81" s="115"/>
      <c r="E81" s="35"/>
      <c r="F81" s="35"/>
      <c r="G81" s="115"/>
      <c r="H81" s="115"/>
      <c r="J81" s="41"/>
      <c r="K81" s="115"/>
      <c r="L81" s="115"/>
    </row>
    <row r="82" spans="1:12" ht="18">
      <c r="A82" s="115"/>
      <c r="B82" s="115"/>
      <c r="C82" s="115"/>
      <c r="D82" s="115"/>
      <c r="E82" s="35"/>
      <c r="F82" s="35"/>
      <c r="G82" s="115"/>
      <c r="H82" s="115"/>
      <c r="J82" s="41"/>
      <c r="K82" s="115"/>
      <c r="L82" s="115"/>
    </row>
    <row r="83" spans="1:12" ht="18">
      <c r="A83" s="115"/>
      <c r="B83" s="115"/>
      <c r="C83" s="115"/>
      <c r="D83" s="115"/>
      <c r="E83" s="35"/>
      <c r="F83" s="35"/>
      <c r="G83" s="115"/>
      <c r="H83" s="115"/>
      <c r="J83" s="41"/>
      <c r="K83" s="115"/>
      <c r="L83" s="115"/>
    </row>
    <row r="84" spans="1:12" ht="18">
      <c r="A84" s="115"/>
      <c r="B84" s="115"/>
      <c r="C84" s="115"/>
      <c r="D84" s="115"/>
      <c r="E84" s="35"/>
      <c r="F84" s="35"/>
      <c r="G84" s="115"/>
      <c r="H84" s="115"/>
      <c r="J84" s="41"/>
      <c r="K84" s="115"/>
      <c r="L84" s="115"/>
    </row>
    <row r="85" spans="1:12" ht="18">
      <c r="A85" s="115"/>
      <c r="B85" s="115"/>
      <c r="C85" s="115"/>
      <c r="D85" s="115"/>
      <c r="E85" s="35"/>
      <c r="F85" s="35"/>
      <c r="G85" s="115"/>
      <c r="H85" s="115"/>
      <c r="J85" s="41"/>
      <c r="K85" s="115"/>
      <c r="L85" s="115"/>
    </row>
    <row r="86" spans="1:12" ht="18">
      <c r="A86" s="115"/>
      <c r="B86" s="115"/>
      <c r="C86" s="115"/>
      <c r="D86" s="115"/>
      <c r="E86" s="35"/>
      <c r="F86" s="35"/>
      <c r="G86" s="115"/>
      <c r="H86" s="115"/>
      <c r="J86" s="41"/>
      <c r="K86" s="115"/>
      <c r="L86" s="115"/>
    </row>
    <row r="87" spans="1:12" ht="18">
      <c r="A87" s="115"/>
      <c r="B87" s="115"/>
      <c r="C87" s="115"/>
      <c r="D87" s="115"/>
      <c r="E87" s="35"/>
      <c r="F87" s="35"/>
      <c r="G87" s="115"/>
      <c r="H87" s="115"/>
      <c r="J87" s="41"/>
      <c r="K87" s="115"/>
      <c r="L87" s="115"/>
    </row>
    <row r="88" spans="1:12" ht="18">
      <c r="A88" s="115"/>
      <c r="B88" s="115"/>
      <c r="C88" s="115"/>
      <c r="D88" s="115"/>
      <c r="E88" s="35"/>
      <c r="F88" s="35"/>
      <c r="G88" s="115"/>
      <c r="H88" s="115"/>
      <c r="J88" s="41"/>
      <c r="K88" s="115"/>
      <c r="L88" s="115"/>
    </row>
    <row r="89" spans="1:12" ht="18">
      <c r="A89" s="115"/>
      <c r="B89" s="115"/>
      <c r="C89" s="115"/>
      <c r="D89" s="115"/>
      <c r="E89" s="35"/>
      <c r="F89" s="35"/>
      <c r="G89" s="115"/>
      <c r="H89" s="115"/>
      <c r="J89" s="41"/>
      <c r="K89" s="115"/>
      <c r="L89" s="115"/>
    </row>
    <row r="90" spans="1:12" ht="18">
      <c r="A90" s="115"/>
      <c r="B90" s="115"/>
      <c r="C90" s="115"/>
      <c r="D90" s="115"/>
      <c r="E90" s="35"/>
      <c r="F90" s="35"/>
      <c r="G90" s="115"/>
      <c r="H90" s="115"/>
      <c r="J90" s="41"/>
      <c r="K90" s="115"/>
      <c r="L90" s="115"/>
    </row>
    <row r="91" spans="1:12" ht="18">
      <c r="A91" s="115"/>
      <c r="B91" s="115"/>
      <c r="C91" s="115"/>
      <c r="D91" s="115"/>
      <c r="E91" s="35"/>
      <c r="F91" s="35"/>
      <c r="G91" s="115"/>
      <c r="H91" s="115"/>
      <c r="J91" s="41"/>
      <c r="K91" s="115"/>
      <c r="L91" s="115"/>
    </row>
    <row r="92" spans="1:12" ht="18">
      <c r="A92" s="115"/>
      <c r="B92" s="115"/>
      <c r="C92" s="115"/>
      <c r="D92" s="115"/>
      <c r="E92" s="35"/>
      <c r="F92" s="35"/>
      <c r="G92" s="115"/>
      <c r="H92" s="115"/>
      <c r="J92" s="41"/>
      <c r="K92" s="115"/>
      <c r="L92" s="115"/>
    </row>
    <row r="93" spans="1:12" ht="18">
      <c r="A93" s="115"/>
      <c r="B93" s="115"/>
      <c r="C93" s="115"/>
      <c r="D93" s="115"/>
      <c r="E93" s="35"/>
      <c r="F93" s="35"/>
      <c r="G93" s="115"/>
      <c r="H93" s="115"/>
      <c r="J93" s="41"/>
      <c r="K93" s="115"/>
      <c r="L93" s="115"/>
    </row>
    <row r="94" spans="1:12" ht="18">
      <c r="A94" s="115"/>
      <c r="B94" s="115"/>
      <c r="C94" s="115"/>
      <c r="D94" s="115"/>
      <c r="E94" s="35"/>
      <c r="F94" s="35"/>
      <c r="G94" s="115"/>
      <c r="H94" s="115"/>
      <c r="J94" s="41"/>
      <c r="K94" s="115"/>
      <c r="L94" s="115"/>
    </row>
    <row r="95" spans="1:12" ht="18">
      <c r="A95" s="115"/>
      <c r="B95" s="115"/>
      <c r="C95" s="115"/>
      <c r="D95" s="115"/>
      <c r="E95" s="35"/>
      <c r="F95" s="35"/>
      <c r="G95" s="115"/>
      <c r="H95" s="115"/>
      <c r="J95" s="41"/>
      <c r="K95" s="115"/>
      <c r="L95" s="115"/>
    </row>
    <row r="96" spans="1:12" ht="18">
      <c r="A96" s="115"/>
      <c r="B96" s="115"/>
      <c r="C96" s="115"/>
      <c r="D96" s="115"/>
      <c r="E96" s="35"/>
      <c r="F96" s="35"/>
      <c r="G96" s="115"/>
      <c r="H96" s="115"/>
      <c r="J96" s="41"/>
      <c r="K96" s="115"/>
      <c r="L96" s="115"/>
    </row>
    <row r="97" spans="1:12" ht="18">
      <c r="A97" s="115"/>
      <c r="B97" s="115"/>
      <c r="C97" s="115"/>
      <c r="D97" s="115"/>
      <c r="E97" s="35"/>
      <c r="F97" s="35"/>
      <c r="G97" s="115"/>
      <c r="H97" s="115"/>
      <c r="J97" s="41"/>
      <c r="K97" s="115"/>
      <c r="L97" s="115"/>
    </row>
    <row r="98" spans="1:12" ht="18">
      <c r="A98" s="115"/>
      <c r="B98" s="115"/>
      <c r="C98" s="115"/>
      <c r="D98" s="115"/>
      <c r="E98" s="35"/>
      <c r="F98" s="35"/>
      <c r="G98" s="115"/>
      <c r="H98" s="115"/>
      <c r="J98" s="41"/>
      <c r="K98" s="115"/>
      <c r="L98" s="115"/>
    </row>
    <row r="99" spans="1:12" ht="18">
      <c r="A99" s="115"/>
      <c r="B99" s="115"/>
      <c r="C99" s="115"/>
      <c r="D99" s="115"/>
      <c r="E99" s="35"/>
      <c r="F99" s="35"/>
      <c r="G99" s="115"/>
      <c r="H99" s="115"/>
      <c r="J99" s="41"/>
      <c r="K99" s="115"/>
      <c r="L99" s="115"/>
    </row>
    <row r="100" spans="1:12" ht="18">
      <c r="A100" s="115"/>
      <c r="B100" s="115"/>
      <c r="C100" s="115"/>
      <c r="D100" s="115"/>
      <c r="E100" s="35"/>
      <c r="F100" s="35"/>
      <c r="G100" s="115"/>
      <c r="H100" s="115"/>
      <c r="J100" s="41"/>
      <c r="K100" s="115"/>
      <c r="L100" s="115"/>
    </row>
    <row r="101" spans="1:12" ht="18">
      <c r="A101" s="115"/>
      <c r="B101" s="115"/>
      <c r="C101" s="115"/>
      <c r="D101" s="115"/>
      <c r="E101" s="35"/>
      <c r="F101" s="35"/>
      <c r="G101" s="115"/>
      <c r="H101" s="115"/>
      <c r="J101" s="41"/>
      <c r="K101" s="115"/>
      <c r="L101" s="115"/>
    </row>
    <row r="102" spans="1:12" ht="18">
      <c r="A102" s="115"/>
      <c r="B102" s="115"/>
      <c r="C102" s="115"/>
      <c r="D102" s="115"/>
      <c r="E102" s="35"/>
      <c r="F102" s="35"/>
      <c r="G102" s="115"/>
      <c r="H102" s="115"/>
      <c r="J102" s="41"/>
      <c r="K102" s="115"/>
      <c r="L102" s="115"/>
    </row>
    <row r="103" spans="1:12" ht="18">
      <c r="A103" s="115"/>
      <c r="B103" s="115"/>
      <c r="C103" s="115"/>
      <c r="D103" s="115"/>
      <c r="E103" s="35"/>
      <c r="F103" s="35"/>
      <c r="G103" s="115"/>
      <c r="H103" s="115"/>
      <c r="J103" s="41"/>
      <c r="K103" s="115"/>
      <c r="L103" s="115"/>
    </row>
    <row r="104" spans="1:12" ht="18">
      <c r="A104" s="115"/>
      <c r="B104" s="115"/>
      <c r="C104" s="115"/>
      <c r="D104" s="115"/>
      <c r="E104" s="35"/>
      <c r="F104" s="35"/>
      <c r="G104" s="115"/>
      <c r="H104" s="115"/>
      <c r="J104" s="41"/>
      <c r="K104" s="115"/>
      <c r="L104" s="115"/>
    </row>
    <row r="105" spans="1:12" ht="18">
      <c r="A105" s="115"/>
      <c r="B105" s="115"/>
      <c r="C105" s="115"/>
      <c r="D105" s="115"/>
      <c r="E105" s="35"/>
      <c r="F105" s="35"/>
      <c r="G105" s="115"/>
      <c r="H105" s="115"/>
      <c r="J105" s="41"/>
      <c r="K105" s="115"/>
      <c r="L105" s="115"/>
    </row>
    <row r="106" spans="1:12" ht="18">
      <c r="A106" s="115"/>
      <c r="B106" s="115"/>
      <c r="C106" s="115"/>
      <c r="D106" s="115"/>
      <c r="E106" s="35"/>
      <c r="F106" s="35"/>
      <c r="G106" s="115"/>
      <c r="H106" s="115"/>
      <c r="J106" s="41"/>
      <c r="K106" s="115"/>
      <c r="L106" s="115"/>
    </row>
    <row r="107" spans="1:12" ht="18">
      <c r="A107" s="115"/>
      <c r="B107" s="115"/>
      <c r="C107" s="115"/>
      <c r="D107" s="115"/>
      <c r="E107" s="35"/>
      <c r="F107" s="35"/>
      <c r="G107" s="115"/>
      <c r="H107" s="115"/>
      <c r="J107" s="41"/>
      <c r="K107" s="115"/>
      <c r="L107" s="115"/>
    </row>
    <row r="108" spans="1:12" ht="18">
      <c r="A108" s="115"/>
      <c r="B108" s="115"/>
      <c r="C108" s="115"/>
      <c r="D108" s="115"/>
      <c r="E108" s="35"/>
      <c r="F108" s="35"/>
      <c r="G108" s="115"/>
      <c r="H108" s="115"/>
      <c r="J108" s="41"/>
      <c r="K108" s="115"/>
      <c r="L108" s="115"/>
    </row>
    <row r="109" spans="1:12" ht="18">
      <c r="A109" s="115"/>
      <c r="B109" s="115"/>
      <c r="C109" s="115"/>
      <c r="D109" s="115"/>
      <c r="E109" s="35"/>
      <c r="F109" s="35"/>
      <c r="G109" s="115"/>
      <c r="H109" s="115"/>
      <c r="J109" s="41"/>
      <c r="K109" s="115"/>
      <c r="L109" s="115"/>
    </row>
    <row r="110" spans="1:12" ht="18">
      <c r="A110" s="34"/>
      <c r="B110" s="115"/>
      <c r="C110" s="115"/>
      <c r="D110" s="115"/>
      <c r="E110" s="35"/>
      <c r="F110" s="35"/>
      <c r="G110" s="115"/>
      <c r="H110" s="115"/>
      <c r="J110" s="41"/>
      <c r="K110" s="115"/>
      <c r="L110" s="115"/>
    </row>
    <row r="111" spans="1:12" ht="18">
      <c r="A111" s="34"/>
      <c r="B111" s="34"/>
      <c r="C111" s="34"/>
      <c r="D111" s="34"/>
      <c r="E111" s="35"/>
      <c r="F111" s="35"/>
      <c r="G111" s="34"/>
      <c r="H111" s="34"/>
      <c r="J111" s="41"/>
      <c r="K111" s="34"/>
      <c r="L111" s="34"/>
    </row>
    <row r="112" spans="1:12" ht="18">
      <c r="A112" s="34"/>
      <c r="B112" s="34"/>
      <c r="C112" s="34"/>
      <c r="D112" s="34"/>
      <c r="E112" s="35"/>
      <c r="F112" s="35"/>
      <c r="G112" s="34"/>
      <c r="H112" s="34"/>
      <c r="J112" s="41"/>
      <c r="K112" s="34"/>
      <c r="L112" s="34"/>
    </row>
    <row r="113" spans="2:12" ht="18">
      <c r="B113" s="34"/>
      <c r="C113" s="34"/>
      <c r="D113" s="34"/>
      <c r="E113" s="35"/>
      <c r="F113" s="35"/>
      <c r="G113" s="34"/>
      <c r="H113" s="34"/>
      <c r="J113" s="41"/>
      <c r="K113" s="34"/>
      <c r="L113" s="34"/>
    </row>
    <row r="115" spans="5:10" ht="14.25">
      <c r="E115" s="6"/>
      <c r="F115" s="6"/>
      <c r="I115" s="61"/>
      <c r="J115" s="21"/>
    </row>
  </sheetData>
  <sheetProtection/>
  <mergeCells count="5">
    <mergeCell ref="A34:L34"/>
    <mergeCell ref="A16:L16"/>
    <mergeCell ref="A22:L22"/>
    <mergeCell ref="A25:L25"/>
    <mergeCell ref="A32:L32"/>
  </mergeCells>
  <printOptions horizontalCentered="1" verticalCentered="1"/>
  <pageMargins left="0.1968503937007874" right="0.1968503937007874" top="0.7480314960629921" bottom="0.35433070866141736" header="0.31496062992125984" footer="0.31496062992125984"/>
  <pageSetup fitToHeight="0" fitToWidth="1" horizontalDpi="600" verticalDpi="600" orientation="landscape" paperSize="9" scale="8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110" workbookViewId="0" topLeftCell="A28">
      <selection activeCell="D33" sqref="D33"/>
    </sheetView>
  </sheetViews>
  <sheetFormatPr defaultColWidth="9.140625" defaultRowHeight="15"/>
  <cols>
    <col min="1" max="1" width="8.421875" style="2" customWidth="1"/>
    <col min="2" max="2" width="19.7109375" style="3" customWidth="1"/>
    <col min="3" max="3" width="16.00390625" style="3" customWidth="1"/>
    <col min="4" max="4" width="14.8515625" style="24" customWidth="1"/>
    <col min="5" max="5" width="17.421875" style="2" customWidth="1"/>
    <col min="6" max="6" width="21.00390625" style="2" customWidth="1"/>
    <col min="7" max="7" width="18.57421875" style="2" customWidth="1"/>
    <col min="8" max="8" width="18.8515625" style="2" customWidth="1"/>
    <col min="9" max="9" width="13.140625" style="2" customWidth="1"/>
    <col min="10" max="10" width="9.140625" style="2" customWidth="1"/>
    <col min="11" max="11" width="11.140625" style="2" customWidth="1"/>
    <col min="12" max="12" width="11.421875" style="2" customWidth="1"/>
    <col min="13" max="16384" width="9.140625" style="2" customWidth="1"/>
  </cols>
  <sheetData>
    <row r="1" spans="1:8" ht="18">
      <c r="A1" s="44"/>
      <c r="B1" s="45"/>
      <c r="C1" s="45"/>
      <c r="D1" s="46"/>
      <c r="E1" s="44"/>
      <c r="F1" s="44"/>
      <c r="G1" s="44"/>
      <c r="H1" s="44"/>
    </row>
    <row r="2" spans="1:8" ht="18">
      <c r="A2" s="44"/>
      <c r="B2" s="45"/>
      <c r="C2" s="45"/>
      <c r="D2" s="47"/>
      <c r="E2" s="48" t="s">
        <v>9</v>
      </c>
      <c r="F2" s="44"/>
      <c r="G2" s="44"/>
      <c r="H2" s="44"/>
    </row>
    <row r="3" spans="1:8" ht="18">
      <c r="A3" s="44"/>
      <c r="B3" s="45"/>
      <c r="C3" s="45"/>
      <c r="D3" s="47"/>
      <c r="E3" s="48" t="s">
        <v>10</v>
      </c>
      <c r="F3" s="44"/>
      <c r="G3" s="44"/>
      <c r="H3" s="44"/>
    </row>
    <row r="4" spans="1:8" ht="18">
      <c r="A4" s="44"/>
      <c r="B4" s="45"/>
      <c r="C4" s="45"/>
      <c r="D4" s="46"/>
      <c r="E4" s="44"/>
      <c r="F4" s="44"/>
      <c r="G4" s="44"/>
      <c r="H4" s="44"/>
    </row>
    <row r="5" spans="1:8" ht="18" thickBot="1">
      <c r="A5" s="44"/>
      <c r="B5" s="45"/>
      <c r="C5" s="45"/>
      <c r="D5" s="46"/>
      <c r="E5" s="44"/>
      <c r="F5" s="44"/>
      <c r="G5" s="44"/>
      <c r="H5" s="44"/>
    </row>
    <row r="6" spans="1:8" ht="125.25" thickBot="1">
      <c r="A6" s="7" t="s">
        <v>1</v>
      </c>
      <c r="B6" s="8" t="s">
        <v>11</v>
      </c>
      <c r="C6" s="8" t="s">
        <v>2</v>
      </c>
      <c r="D6" s="8" t="s">
        <v>15</v>
      </c>
      <c r="E6" s="8" t="s">
        <v>12</v>
      </c>
      <c r="F6" s="8" t="s">
        <v>13</v>
      </c>
      <c r="G6" s="8" t="s">
        <v>3</v>
      </c>
      <c r="H6" s="8" t="s">
        <v>14</v>
      </c>
    </row>
    <row r="7" spans="1:8" s="118" customFormat="1" ht="15">
      <c r="A7" s="85">
        <v>1</v>
      </c>
      <c r="B7" s="87">
        <v>2</v>
      </c>
      <c r="C7" s="86">
        <v>3</v>
      </c>
      <c r="D7" s="87">
        <v>4</v>
      </c>
      <c r="E7" s="86">
        <v>5</v>
      </c>
      <c r="F7" s="87">
        <v>6</v>
      </c>
      <c r="G7" s="86">
        <v>7</v>
      </c>
      <c r="H7" s="87">
        <v>8</v>
      </c>
    </row>
    <row r="8" spans="1:8" s="118" customFormat="1" ht="15">
      <c r="A8" s="281" t="s">
        <v>23</v>
      </c>
      <c r="B8" s="282"/>
      <c r="C8" s="282"/>
      <c r="D8" s="282"/>
      <c r="E8" s="282"/>
      <c r="F8" s="282"/>
      <c r="G8" s="282"/>
      <c r="H8" s="283"/>
    </row>
    <row r="9" spans="1:8" s="118" customFormat="1" ht="62.25">
      <c r="A9" s="88">
        <v>1</v>
      </c>
      <c r="B9" s="119" t="s">
        <v>99</v>
      </c>
      <c r="C9" s="9">
        <v>160900</v>
      </c>
      <c r="D9" s="120">
        <v>160900</v>
      </c>
      <c r="E9" s="89">
        <v>39436</v>
      </c>
      <c r="F9" s="9" t="s">
        <v>100</v>
      </c>
      <c r="G9" s="90" t="s">
        <v>101</v>
      </c>
      <c r="H9" s="9"/>
    </row>
    <row r="10" spans="1:8" s="118" customFormat="1" ht="62.25">
      <c r="A10" s="88">
        <v>2</v>
      </c>
      <c r="B10" s="119" t="s">
        <v>103</v>
      </c>
      <c r="C10" s="9">
        <v>786030</v>
      </c>
      <c r="D10" s="120">
        <v>786030</v>
      </c>
      <c r="E10" s="89">
        <v>44186</v>
      </c>
      <c r="F10" s="9" t="s">
        <v>100</v>
      </c>
      <c r="G10" s="90" t="s">
        <v>101</v>
      </c>
      <c r="H10" s="9"/>
    </row>
    <row r="11" spans="1:8" s="118" customFormat="1" ht="62.25">
      <c r="A11" s="88">
        <v>3</v>
      </c>
      <c r="B11" s="9" t="s">
        <v>121</v>
      </c>
      <c r="C11" s="9">
        <v>279500</v>
      </c>
      <c r="D11" s="120">
        <v>0</v>
      </c>
      <c r="E11" s="89">
        <v>42917</v>
      </c>
      <c r="F11" s="9" t="s">
        <v>100</v>
      </c>
      <c r="G11" s="90" t="s">
        <v>101</v>
      </c>
      <c r="H11" s="9"/>
    </row>
    <row r="12" spans="1:8" s="118" customFormat="1" ht="62.25">
      <c r="A12" s="91">
        <v>4</v>
      </c>
      <c r="B12" s="9" t="s">
        <v>102</v>
      </c>
      <c r="C12" s="120">
        <v>56979</v>
      </c>
      <c r="D12" s="120">
        <v>56979</v>
      </c>
      <c r="E12" s="89">
        <v>41344</v>
      </c>
      <c r="F12" s="9" t="s">
        <v>100</v>
      </c>
      <c r="G12" s="90" t="s">
        <v>101</v>
      </c>
      <c r="H12" s="9"/>
    </row>
    <row r="13" spans="1:8" s="118" customFormat="1" ht="15">
      <c r="A13" s="92"/>
      <c r="B13" s="31" t="s">
        <v>16</v>
      </c>
      <c r="C13" s="121">
        <v>1283409</v>
      </c>
      <c r="D13" s="121">
        <v>1003909</v>
      </c>
      <c r="E13" s="89"/>
      <c r="F13" s="90"/>
      <c r="G13" s="90"/>
      <c r="H13" s="9"/>
    </row>
    <row r="14" spans="1:8" s="118" customFormat="1" ht="15">
      <c r="A14" s="281" t="s">
        <v>24</v>
      </c>
      <c r="B14" s="282"/>
      <c r="C14" s="282"/>
      <c r="D14" s="282"/>
      <c r="E14" s="282"/>
      <c r="F14" s="282"/>
      <c r="G14" s="282"/>
      <c r="H14" s="283"/>
    </row>
    <row r="15" spans="1:8" s="118" customFormat="1" ht="46.5">
      <c r="A15" s="93">
        <v>1</v>
      </c>
      <c r="B15" s="122" t="s">
        <v>137</v>
      </c>
      <c r="C15" s="123">
        <v>390267</v>
      </c>
      <c r="D15" s="123">
        <v>167258</v>
      </c>
      <c r="E15" s="137">
        <v>40480</v>
      </c>
      <c r="F15" s="9" t="s">
        <v>100</v>
      </c>
      <c r="G15" s="90" t="s">
        <v>110</v>
      </c>
      <c r="H15" s="124"/>
    </row>
    <row r="16" spans="1:8" s="118" customFormat="1" ht="30.75">
      <c r="A16" s="143">
        <v>2</v>
      </c>
      <c r="B16" s="122" t="s">
        <v>139</v>
      </c>
      <c r="C16" s="123">
        <v>2351579</v>
      </c>
      <c r="D16" s="123">
        <v>0</v>
      </c>
      <c r="E16" s="137">
        <v>44924</v>
      </c>
      <c r="F16" s="9" t="s">
        <v>100</v>
      </c>
      <c r="G16" s="90" t="s">
        <v>110</v>
      </c>
      <c r="H16" s="124"/>
    </row>
    <row r="17" spans="1:8" s="118" customFormat="1" ht="46.5">
      <c r="A17" s="138">
        <v>3</v>
      </c>
      <c r="B17" s="122" t="s">
        <v>140</v>
      </c>
      <c r="C17" s="125">
        <v>350440</v>
      </c>
      <c r="D17" s="126">
        <v>250315</v>
      </c>
      <c r="E17" s="137">
        <v>39598</v>
      </c>
      <c r="F17" s="10" t="s">
        <v>100</v>
      </c>
      <c r="G17" s="10" t="s">
        <v>110</v>
      </c>
      <c r="H17" s="124"/>
    </row>
    <row r="18" spans="1:8" s="118" customFormat="1" ht="62.25">
      <c r="A18" s="139">
        <v>4</v>
      </c>
      <c r="B18" s="122" t="s">
        <v>131</v>
      </c>
      <c r="C18" s="125">
        <v>260000</v>
      </c>
      <c r="D18" s="126">
        <v>260000</v>
      </c>
      <c r="E18" s="137">
        <v>44446</v>
      </c>
      <c r="F18" s="10" t="s">
        <v>100</v>
      </c>
      <c r="G18" s="10" t="s">
        <v>101</v>
      </c>
      <c r="H18" s="124"/>
    </row>
    <row r="19" spans="1:8" s="118" customFormat="1" ht="15">
      <c r="A19" s="140"/>
      <c r="B19" s="31" t="s">
        <v>16</v>
      </c>
      <c r="C19" s="127">
        <v>3352286</v>
      </c>
      <c r="D19" s="127">
        <v>677573</v>
      </c>
      <c r="E19" s="94"/>
      <c r="F19" s="95"/>
      <c r="G19" s="10"/>
      <c r="H19" s="9"/>
    </row>
    <row r="20" spans="1:8" s="118" customFormat="1" ht="15">
      <c r="A20" s="139"/>
      <c r="B20" s="284" t="s">
        <v>32</v>
      </c>
      <c r="C20" s="285"/>
      <c r="D20" s="285"/>
      <c r="E20" s="285"/>
      <c r="F20" s="285"/>
      <c r="G20" s="286"/>
      <c r="H20" s="98"/>
    </row>
    <row r="21" spans="1:8" s="118" customFormat="1" ht="62.25">
      <c r="A21" s="139">
        <v>1</v>
      </c>
      <c r="B21" s="11" t="s">
        <v>111</v>
      </c>
      <c r="C21" s="123">
        <v>4089103.7</v>
      </c>
      <c r="D21" s="123">
        <v>2726879.34</v>
      </c>
      <c r="E21" s="97"/>
      <c r="F21" s="98"/>
      <c r="G21" s="10" t="s">
        <v>101</v>
      </c>
      <c r="H21" s="9"/>
    </row>
    <row r="22" spans="1:8" s="118" customFormat="1" ht="15">
      <c r="A22" s="141">
        <v>2</v>
      </c>
      <c r="B22" s="11" t="s">
        <v>111</v>
      </c>
      <c r="C22" s="123">
        <v>290130</v>
      </c>
      <c r="D22" s="123">
        <v>0</v>
      </c>
      <c r="E22" s="97"/>
      <c r="F22" s="98"/>
      <c r="G22" s="98" t="s">
        <v>110</v>
      </c>
      <c r="H22" s="99"/>
    </row>
    <row r="23" spans="1:8" s="118" customFormat="1" ht="18">
      <c r="A23" s="142"/>
      <c r="B23" s="31" t="s">
        <v>16</v>
      </c>
      <c r="C23" s="169">
        <v>4379233.7</v>
      </c>
      <c r="D23" s="169">
        <v>2726879.34</v>
      </c>
      <c r="E23" s="97"/>
      <c r="F23" s="98"/>
      <c r="G23" s="90"/>
      <c r="H23" s="98"/>
    </row>
    <row r="24" spans="1:8" s="118" customFormat="1" ht="15">
      <c r="A24" s="96"/>
      <c r="B24" s="31" t="s">
        <v>17</v>
      </c>
      <c r="C24" s="169">
        <f>C13+C19+C23</f>
        <v>9014928.7</v>
      </c>
      <c r="D24" s="169">
        <f>D13+D19+D23</f>
        <v>4408361.34</v>
      </c>
      <c r="E24" s="97"/>
      <c r="F24" s="98"/>
      <c r="G24" s="90"/>
      <c r="H24" s="98"/>
    </row>
    <row r="25" spans="1:8" s="118" customFormat="1" ht="18">
      <c r="A25" s="128"/>
      <c r="B25" s="314" t="s">
        <v>165</v>
      </c>
      <c r="C25" s="314"/>
      <c r="D25" s="315">
        <f>C24-D24</f>
        <v>4606567.359999999</v>
      </c>
      <c r="E25" s="128"/>
      <c r="F25" s="128"/>
      <c r="G25" s="128"/>
      <c r="H25" s="128"/>
    </row>
    <row r="26" spans="1:8" s="118" customFormat="1" ht="18">
      <c r="A26" s="128"/>
      <c r="B26" s="129"/>
      <c r="C26" s="101"/>
      <c r="D26" s="101"/>
      <c r="E26" s="100"/>
      <c r="F26" s="128"/>
      <c r="G26" s="128"/>
      <c r="H26" s="128"/>
    </row>
    <row r="27" spans="1:8" s="118" customFormat="1" ht="18">
      <c r="A27" s="128"/>
      <c r="B27" s="316" t="s">
        <v>166</v>
      </c>
      <c r="C27" s="317">
        <f>C15+C16+C17+C22</f>
        <v>3382416</v>
      </c>
      <c r="D27" s="317">
        <f>D15+D16+D17+D22</f>
        <v>417573</v>
      </c>
      <c r="E27" s="318"/>
      <c r="F27" s="100"/>
      <c r="G27" s="128"/>
      <c r="H27" s="128"/>
    </row>
    <row r="28" spans="1:8" s="118" customFormat="1" ht="18">
      <c r="A28" s="128"/>
      <c r="B28" s="316" t="s">
        <v>167</v>
      </c>
      <c r="C28" s="317"/>
      <c r="D28" s="319">
        <f>C27-D27</f>
        <v>2964843</v>
      </c>
      <c r="E28" s="320"/>
      <c r="F28" s="131"/>
      <c r="G28" s="128"/>
      <c r="H28" s="128"/>
    </row>
    <row r="29" spans="1:8" s="118" customFormat="1" ht="18">
      <c r="A29" s="128"/>
      <c r="B29" s="316" t="s">
        <v>226</v>
      </c>
      <c r="C29" s="321">
        <f>C13+C18+C21</f>
        <v>5632512.7</v>
      </c>
      <c r="D29" s="321">
        <f>D13+D18+D21</f>
        <v>3990788.34</v>
      </c>
      <c r="E29" s="322">
        <f>C29-D29</f>
        <v>1641724.3600000003</v>
      </c>
      <c r="F29" s="131"/>
      <c r="G29" s="128"/>
      <c r="H29" s="128"/>
    </row>
    <row r="30" spans="1:8" s="118" customFormat="1" ht="18">
      <c r="A30" s="128"/>
      <c r="B30" s="129"/>
      <c r="C30" s="130"/>
      <c r="D30" s="130"/>
      <c r="E30" s="100"/>
      <c r="F30" s="100"/>
      <c r="G30" s="128"/>
      <c r="H30" s="128"/>
    </row>
    <row r="31" spans="1:8" s="118" customFormat="1" ht="18">
      <c r="A31" s="128"/>
      <c r="B31" s="129"/>
      <c r="C31" s="130"/>
      <c r="D31" s="130"/>
      <c r="E31" s="100"/>
      <c r="F31" s="100"/>
      <c r="G31" s="128"/>
      <c r="H31" s="128"/>
    </row>
    <row r="32" spans="1:8" s="118" customFormat="1" ht="18">
      <c r="A32" s="128"/>
      <c r="B32" s="129"/>
      <c r="C32" s="130"/>
      <c r="D32" s="130"/>
      <c r="E32" s="100"/>
      <c r="F32" s="128"/>
      <c r="G32" s="128"/>
      <c r="H32" s="128"/>
    </row>
    <row r="33" spans="1:8" s="118" customFormat="1" ht="18">
      <c r="A33" s="128"/>
      <c r="B33" s="132"/>
      <c r="C33" s="133"/>
      <c r="D33" s="133"/>
      <c r="E33" s="134"/>
      <c r="F33" s="134"/>
      <c r="G33" s="128"/>
      <c r="H33" s="128"/>
    </row>
    <row r="34" spans="1:8" s="118" customFormat="1" ht="18">
      <c r="A34" s="128"/>
      <c r="B34" s="129"/>
      <c r="C34" s="130"/>
      <c r="D34" s="130"/>
      <c r="E34" s="128"/>
      <c r="F34" s="128"/>
      <c r="G34" s="128"/>
      <c r="H34" s="128"/>
    </row>
    <row r="35" spans="1:8" s="118" customFormat="1" ht="18">
      <c r="A35" s="128"/>
      <c r="B35" s="129"/>
      <c r="C35" s="130"/>
      <c r="D35" s="130"/>
      <c r="E35" s="100"/>
      <c r="F35" s="100"/>
      <c r="G35" s="100"/>
      <c r="H35" s="128"/>
    </row>
    <row r="36" spans="1:8" s="118" customFormat="1" ht="18">
      <c r="A36" s="128"/>
      <c r="B36" s="129"/>
      <c r="C36" s="130"/>
      <c r="D36" s="130"/>
      <c r="E36" s="128"/>
      <c r="F36" s="128"/>
      <c r="G36" s="128"/>
      <c r="H36" s="128"/>
    </row>
    <row r="37" spans="1:8" s="118" customFormat="1" ht="18">
      <c r="A37" s="128"/>
      <c r="B37" s="129"/>
      <c r="C37" s="130"/>
      <c r="D37" s="130"/>
      <c r="E37" s="128"/>
      <c r="F37" s="128"/>
      <c r="G37" s="128"/>
      <c r="H37" s="128"/>
    </row>
    <row r="38" spans="2:4" s="118" customFormat="1" ht="13.5">
      <c r="B38" s="135"/>
      <c r="C38" s="136"/>
      <c r="D38" s="136"/>
    </row>
    <row r="39" spans="2:4" s="118" customFormat="1" ht="13.5">
      <c r="B39" s="135"/>
      <c r="C39" s="136"/>
      <c r="D39" s="136"/>
    </row>
    <row r="40" spans="2:4" s="118" customFormat="1" ht="13.5">
      <c r="B40" s="135"/>
      <c r="C40" s="136"/>
      <c r="D40" s="136"/>
    </row>
    <row r="41" spans="2:4" s="118" customFormat="1" ht="13.5">
      <c r="B41" s="135"/>
      <c r="C41" s="136"/>
      <c r="D41" s="136"/>
    </row>
    <row r="42" spans="3:4" ht="13.5">
      <c r="C42" s="4"/>
      <c r="D42" s="25"/>
    </row>
    <row r="43" spans="3:4" ht="13.5">
      <c r="C43" s="4"/>
      <c r="D43" s="25"/>
    </row>
  </sheetData>
  <sheetProtection/>
  <autoFilter ref="A6:H25"/>
  <mergeCells count="3">
    <mergeCell ref="A8:H8"/>
    <mergeCell ref="A14:H14"/>
    <mergeCell ref="B20:G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="120" zoomScaleNormal="120" zoomScalePageLayoutView="0" workbookViewId="0" topLeftCell="A1">
      <selection activeCell="B27" sqref="B27"/>
    </sheetView>
  </sheetViews>
  <sheetFormatPr defaultColWidth="9.140625" defaultRowHeight="15"/>
  <cols>
    <col min="1" max="1" width="36.140625" style="0" customWidth="1"/>
    <col min="2" max="2" width="29.57421875" style="0" customWidth="1"/>
    <col min="3" max="3" width="26.57421875" style="0" customWidth="1"/>
    <col min="4" max="4" width="28.140625" style="0" customWidth="1"/>
  </cols>
  <sheetData>
    <row r="2" ht="15">
      <c r="C2" s="170" t="s">
        <v>168</v>
      </c>
    </row>
    <row r="3" ht="15">
      <c r="C3" s="170" t="s">
        <v>169</v>
      </c>
    </row>
    <row r="5" ht="15" thickBot="1"/>
    <row r="6" spans="1:5" ht="93.75" thickBot="1">
      <c r="A6" s="171" t="s">
        <v>1</v>
      </c>
      <c r="B6" s="172" t="s">
        <v>170</v>
      </c>
      <c r="C6" s="172" t="s">
        <v>171</v>
      </c>
      <c r="D6" s="172" t="s">
        <v>172</v>
      </c>
      <c r="E6" s="172" t="s">
        <v>173</v>
      </c>
    </row>
    <row r="7" spans="1:5" ht="15.75" thickBot="1">
      <c r="A7" s="173">
        <v>1</v>
      </c>
      <c r="B7" s="174">
        <v>2</v>
      </c>
      <c r="C7" s="173">
        <v>3</v>
      </c>
      <c r="D7" s="174">
        <v>4</v>
      </c>
      <c r="E7" s="173">
        <v>5</v>
      </c>
    </row>
    <row r="8" spans="1:5" ht="14.25">
      <c r="A8" s="175"/>
      <c r="B8" s="176" t="s">
        <v>174</v>
      </c>
      <c r="C8" s="176" t="s">
        <v>174</v>
      </c>
      <c r="D8" s="176" t="s">
        <v>174</v>
      </c>
      <c r="E8" s="176" t="s">
        <v>174</v>
      </c>
    </row>
    <row r="9" spans="1:5" ht="14.25">
      <c r="A9" s="177"/>
      <c r="B9" s="176" t="s">
        <v>174</v>
      </c>
      <c r="C9" s="176" t="s">
        <v>174</v>
      </c>
      <c r="D9" s="176" t="s">
        <v>174</v>
      </c>
      <c r="E9" s="176" t="s">
        <v>174</v>
      </c>
    </row>
    <row r="10" spans="1:5" ht="15">
      <c r="A10" s="177"/>
      <c r="B10" s="178" t="s">
        <v>16</v>
      </c>
      <c r="C10" s="176" t="s">
        <v>174</v>
      </c>
      <c r="D10" s="176" t="s">
        <v>174</v>
      </c>
      <c r="E10" s="176" t="s">
        <v>174</v>
      </c>
    </row>
  </sheetData>
  <sheetProtection/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="130" zoomScaleNormal="130" zoomScalePageLayoutView="0" workbookViewId="0" topLeftCell="A1">
      <selection activeCell="C24" sqref="C24"/>
    </sheetView>
  </sheetViews>
  <sheetFormatPr defaultColWidth="9.140625" defaultRowHeight="15"/>
  <cols>
    <col min="2" max="2" width="36.140625" style="0" customWidth="1"/>
    <col min="3" max="3" width="36.421875" style="0" customWidth="1"/>
    <col min="4" max="4" width="45.28125" style="0" customWidth="1"/>
  </cols>
  <sheetData>
    <row r="2" ht="15">
      <c r="C2" s="170" t="s">
        <v>175</v>
      </c>
    </row>
    <row r="3" ht="15">
      <c r="C3" s="170" t="s">
        <v>176</v>
      </c>
    </row>
    <row r="4" ht="15">
      <c r="C4" s="170" t="s">
        <v>169</v>
      </c>
    </row>
    <row r="5" ht="15.75" thickBot="1">
      <c r="C5" s="170"/>
    </row>
    <row r="6" spans="1:4" ht="47.25" thickBot="1">
      <c r="A6" s="179" t="s">
        <v>1</v>
      </c>
      <c r="B6" s="180" t="s">
        <v>177</v>
      </c>
      <c r="C6" s="180" t="s">
        <v>178</v>
      </c>
      <c r="D6" s="180" t="s">
        <v>179</v>
      </c>
    </row>
    <row r="7" spans="1:4" ht="15.75" thickBot="1">
      <c r="A7" s="181">
        <v>1</v>
      </c>
      <c r="B7" s="182">
        <v>2</v>
      </c>
      <c r="C7" s="179">
        <v>3</v>
      </c>
      <c r="D7" s="179">
        <v>4</v>
      </c>
    </row>
    <row r="8" spans="1:4" ht="14.25">
      <c r="A8" s="183"/>
      <c r="B8" s="176" t="s">
        <v>174</v>
      </c>
      <c r="C8" s="176" t="s">
        <v>174</v>
      </c>
      <c r="D8" s="176" t="s">
        <v>174</v>
      </c>
    </row>
    <row r="9" spans="1:4" ht="14.25">
      <c r="A9" s="184"/>
      <c r="B9" s="176" t="s">
        <v>174</v>
      </c>
      <c r="C9" s="176" t="s">
        <v>174</v>
      </c>
      <c r="D9" s="176" t="s">
        <v>174</v>
      </c>
    </row>
    <row r="10" spans="1:4" ht="14.25">
      <c r="A10" s="177"/>
      <c r="B10" s="185" t="s">
        <v>16</v>
      </c>
      <c r="C10" s="176" t="s">
        <v>174</v>
      </c>
      <c r="D10" s="176" t="s">
        <v>174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110" zoomScaleNormal="110" zoomScalePageLayoutView="0" workbookViewId="0" topLeftCell="A1">
      <selection activeCell="L24" sqref="L24"/>
    </sheetView>
  </sheetViews>
  <sheetFormatPr defaultColWidth="9.140625" defaultRowHeight="15"/>
  <cols>
    <col min="1" max="1" width="3.57421875" style="0" customWidth="1"/>
    <col min="2" max="2" width="17.8515625" style="0" customWidth="1"/>
    <col min="3" max="3" width="5.57421875" style="0" customWidth="1"/>
    <col min="4" max="4" width="5.7109375" style="0" customWidth="1"/>
    <col min="5" max="5" width="6.57421875" style="0" customWidth="1"/>
    <col min="6" max="6" width="5.57421875" style="0" customWidth="1"/>
    <col min="7" max="7" width="6.8515625" style="0" customWidth="1"/>
    <col min="8" max="8" width="7.8515625" style="0" customWidth="1"/>
    <col min="9" max="9" width="7.57421875" style="0" customWidth="1"/>
    <col min="10" max="10" width="9.421875" style="0" customWidth="1"/>
    <col min="11" max="11" width="8.00390625" style="0" customWidth="1"/>
    <col min="12" max="12" width="7.28125" style="0" customWidth="1"/>
    <col min="13" max="13" width="10.00390625" style="0" customWidth="1"/>
    <col min="14" max="14" width="9.8515625" style="0" customWidth="1"/>
    <col min="15" max="15" width="8.28125" style="0" customWidth="1"/>
    <col min="16" max="16" width="7.140625" style="0" customWidth="1"/>
    <col min="17" max="17" width="9.7109375" style="0" customWidth="1"/>
    <col min="18" max="18" width="9.8515625" style="144" customWidth="1"/>
    <col min="19" max="19" width="9.7109375" style="144" customWidth="1"/>
    <col min="20" max="20" width="7.140625" style="0" customWidth="1"/>
    <col min="21" max="21" width="9.421875" style="0" customWidth="1"/>
    <col min="22" max="22" width="9.00390625" style="0" customWidth="1"/>
    <col min="23" max="23" width="8.57421875" style="0" customWidth="1"/>
    <col min="24" max="24" width="7.140625" style="0" customWidth="1"/>
    <col min="25" max="25" width="10.140625" style="0" customWidth="1"/>
  </cols>
  <sheetData>
    <row r="1" ht="14.25">
      <c r="Y1" t="s">
        <v>141</v>
      </c>
    </row>
    <row r="2" spans="1:25" ht="17.25" customHeight="1">
      <c r="A2" s="290" t="s">
        <v>142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7.25" customHeight="1">
      <c r="A3" s="290" t="s">
        <v>143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21" customHeight="1">
      <c r="A4" s="290" t="s">
        <v>205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17" ht="18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25" ht="14.25">
      <c r="A6" s="287" t="s">
        <v>1</v>
      </c>
      <c r="B6" s="287" t="s">
        <v>144</v>
      </c>
      <c r="C6" s="287" t="s">
        <v>145</v>
      </c>
      <c r="D6" s="287"/>
      <c r="E6" s="287"/>
      <c r="F6" s="287" t="s">
        <v>146</v>
      </c>
      <c r="G6" s="287"/>
      <c r="H6" s="287"/>
      <c r="I6" s="287"/>
      <c r="J6" s="287" t="s">
        <v>147</v>
      </c>
      <c r="K6" s="287"/>
      <c r="L6" s="287"/>
      <c r="M6" s="287"/>
      <c r="N6" s="287"/>
      <c r="O6" s="287"/>
      <c r="P6" s="287"/>
      <c r="Q6" s="287"/>
      <c r="R6" s="287" t="s">
        <v>148</v>
      </c>
      <c r="S6" s="287"/>
      <c r="T6" s="287"/>
      <c r="U6" s="287"/>
      <c r="V6" s="287"/>
      <c r="W6" s="287"/>
      <c r="X6" s="287"/>
      <c r="Y6" s="287"/>
    </row>
    <row r="7" spans="1:25" ht="14.25">
      <c r="A7" s="287"/>
      <c r="B7" s="287"/>
      <c r="C7" s="287"/>
      <c r="D7" s="287"/>
      <c r="E7" s="287"/>
      <c r="F7" s="287"/>
      <c r="G7" s="287"/>
      <c r="H7" s="287"/>
      <c r="I7" s="287"/>
      <c r="J7" s="287" t="s">
        <v>149</v>
      </c>
      <c r="K7" s="287"/>
      <c r="L7" s="287"/>
      <c r="M7" s="287"/>
      <c r="N7" s="287"/>
      <c r="O7" s="287"/>
      <c r="P7" s="287"/>
      <c r="Q7" s="287"/>
      <c r="R7" s="287" t="s">
        <v>149</v>
      </c>
      <c r="S7" s="287"/>
      <c r="T7" s="287"/>
      <c r="U7" s="287"/>
      <c r="V7" s="287"/>
      <c r="W7" s="287"/>
      <c r="X7" s="287"/>
      <c r="Y7" s="287"/>
    </row>
    <row r="8" spans="1:25" ht="24" customHeight="1">
      <c r="A8" s="287"/>
      <c r="B8" s="287"/>
      <c r="C8" s="287"/>
      <c r="D8" s="287"/>
      <c r="E8" s="287"/>
      <c r="F8" s="289" t="s">
        <v>150</v>
      </c>
      <c r="G8" s="289"/>
      <c r="H8" s="287" t="s">
        <v>151</v>
      </c>
      <c r="I8" s="287"/>
      <c r="J8" s="287" t="s">
        <v>152</v>
      </c>
      <c r="K8" s="287"/>
      <c r="L8" s="287"/>
      <c r="M8" s="287"/>
      <c r="N8" s="287" t="s">
        <v>153</v>
      </c>
      <c r="O8" s="287"/>
      <c r="P8" s="287"/>
      <c r="Q8" s="287"/>
      <c r="R8" s="287" t="s">
        <v>152</v>
      </c>
      <c r="S8" s="287"/>
      <c r="T8" s="287"/>
      <c r="U8" s="287"/>
      <c r="V8" s="287" t="s">
        <v>153</v>
      </c>
      <c r="W8" s="287"/>
      <c r="X8" s="287"/>
      <c r="Y8" s="287"/>
    </row>
    <row r="9" spans="1:25" ht="12.75" customHeight="1">
      <c r="A9" s="287"/>
      <c r="B9" s="287"/>
      <c r="C9" s="287" t="s">
        <v>154</v>
      </c>
      <c r="D9" s="287" t="s">
        <v>155</v>
      </c>
      <c r="E9" s="287" t="s">
        <v>156</v>
      </c>
      <c r="F9" s="289" t="s">
        <v>157</v>
      </c>
      <c r="G9" s="289" t="s">
        <v>158</v>
      </c>
      <c r="H9" s="289" t="s">
        <v>157</v>
      </c>
      <c r="I9" s="287" t="s">
        <v>159</v>
      </c>
      <c r="J9" s="289" t="s">
        <v>17</v>
      </c>
      <c r="K9" s="287" t="s">
        <v>160</v>
      </c>
      <c r="L9" s="287"/>
      <c r="M9" s="287" t="s">
        <v>161</v>
      </c>
      <c r="N9" s="289" t="s">
        <v>17</v>
      </c>
      <c r="O9" s="287" t="s">
        <v>160</v>
      </c>
      <c r="P9" s="287"/>
      <c r="Q9" s="287" t="s">
        <v>161</v>
      </c>
      <c r="R9" s="289" t="s">
        <v>17</v>
      </c>
      <c r="S9" s="287" t="s">
        <v>160</v>
      </c>
      <c r="T9" s="287"/>
      <c r="U9" s="287" t="s">
        <v>161</v>
      </c>
      <c r="V9" s="289" t="s">
        <v>17</v>
      </c>
      <c r="W9" s="287" t="s">
        <v>160</v>
      </c>
      <c r="X9" s="287"/>
      <c r="Y9" s="287" t="s">
        <v>161</v>
      </c>
    </row>
    <row r="10" spans="1:25" ht="14.25">
      <c r="A10" s="287"/>
      <c r="B10" s="287"/>
      <c r="C10" s="287"/>
      <c r="D10" s="287"/>
      <c r="E10" s="287"/>
      <c r="F10" s="289"/>
      <c r="G10" s="289"/>
      <c r="H10" s="289"/>
      <c r="I10" s="287"/>
      <c r="J10" s="289"/>
      <c r="K10" s="287"/>
      <c r="L10" s="287"/>
      <c r="M10" s="287"/>
      <c r="N10" s="289"/>
      <c r="O10" s="287"/>
      <c r="P10" s="287"/>
      <c r="Q10" s="287"/>
      <c r="R10" s="289"/>
      <c r="S10" s="287"/>
      <c r="T10" s="287"/>
      <c r="U10" s="287"/>
      <c r="V10" s="289"/>
      <c r="W10" s="287"/>
      <c r="X10" s="287"/>
      <c r="Y10" s="287"/>
    </row>
    <row r="11" spans="1:25" ht="14.25">
      <c r="A11" s="287"/>
      <c r="B11" s="287"/>
      <c r="C11" s="287"/>
      <c r="D11" s="287"/>
      <c r="E11" s="287"/>
      <c r="F11" s="289"/>
      <c r="G11" s="289"/>
      <c r="H11" s="289"/>
      <c r="I11" s="287"/>
      <c r="J11" s="289"/>
      <c r="K11" s="287" t="s">
        <v>157</v>
      </c>
      <c r="L11" s="146" t="s">
        <v>162</v>
      </c>
      <c r="M11" s="287"/>
      <c r="N11" s="289"/>
      <c r="O11" s="287" t="s">
        <v>157</v>
      </c>
      <c r="P11" s="146" t="s">
        <v>162</v>
      </c>
      <c r="Q11" s="287"/>
      <c r="R11" s="289"/>
      <c r="S11" s="287" t="s">
        <v>157</v>
      </c>
      <c r="T11" s="146" t="s">
        <v>162</v>
      </c>
      <c r="U11" s="287"/>
      <c r="V11" s="289"/>
      <c r="W11" s="287" t="s">
        <v>157</v>
      </c>
      <c r="X11" s="146" t="s">
        <v>162</v>
      </c>
      <c r="Y11" s="287"/>
    </row>
    <row r="12" spans="1:25" ht="48.75" customHeight="1">
      <c r="A12" s="287"/>
      <c r="B12" s="287"/>
      <c r="C12" s="287"/>
      <c r="D12" s="287"/>
      <c r="E12" s="287"/>
      <c r="F12" s="289"/>
      <c r="G12" s="289"/>
      <c r="H12" s="289"/>
      <c r="I12" s="287"/>
      <c r="J12" s="289"/>
      <c r="K12" s="287"/>
      <c r="L12" s="146" t="s">
        <v>163</v>
      </c>
      <c r="M12" s="287"/>
      <c r="N12" s="289"/>
      <c r="O12" s="287"/>
      <c r="P12" s="146" t="s">
        <v>163</v>
      </c>
      <c r="Q12" s="287"/>
      <c r="R12" s="289"/>
      <c r="S12" s="287"/>
      <c r="T12" s="146" t="s">
        <v>163</v>
      </c>
      <c r="U12" s="287"/>
      <c r="V12" s="289"/>
      <c r="W12" s="287"/>
      <c r="X12" s="146" t="s">
        <v>163</v>
      </c>
      <c r="Y12" s="287"/>
    </row>
    <row r="13" spans="1:25" ht="14.25">
      <c r="A13" s="146">
        <v>1</v>
      </c>
      <c r="B13" s="146">
        <v>2</v>
      </c>
      <c r="C13" s="146">
        <v>3</v>
      </c>
      <c r="D13" s="146">
        <v>4</v>
      </c>
      <c r="E13" s="146">
        <v>5</v>
      </c>
      <c r="F13" s="147">
        <v>6</v>
      </c>
      <c r="G13" s="147">
        <v>7</v>
      </c>
      <c r="H13" s="147">
        <v>8</v>
      </c>
      <c r="I13" s="146">
        <v>9</v>
      </c>
      <c r="J13" s="147">
        <v>10</v>
      </c>
      <c r="K13" s="146">
        <v>11</v>
      </c>
      <c r="L13" s="146">
        <v>12</v>
      </c>
      <c r="M13" s="146">
        <v>13</v>
      </c>
      <c r="N13" s="147">
        <v>14</v>
      </c>
      <c r="O13" s="146">
        <v>15</v>
      </c>
      <c r="P13" s="146">
        <v>16</v>
      </c>
      <c r="Q13" s="146">
        <v>17</v>
      </c>
      <c r="R13" s="147">
        <v>10</v>
      </c>
      <c r="S13" s="146">
        <v>11</v>
      </c>
      <c r="T13" s="146">
        <v>12</v>
      </c>
      <c r="U13" s="146">
        <v>13</v>
      </c>
      <c r="V13" s="147">
        <v>14</v>
      </c>
      <c r="W13" s="146">
        <v>15</v>
      </c>
      <c r="X13" s="146">
        <v>16</v>
      </c>
      <c r="Y13" s="146">
        <v>17</v>
      </c>
    </row>
    <row r="14" spans="1:26" s="144" customFormat="1" ht="46.5" customHeight="1">
      <c r="A14" s="148">
        <v>1</v>
      </c>
      <c r="B14" s="149" t="s">
        <v>164</v>
      </c>
      <c r="C14" s="150"/>
      <c r="D14" s="151">
        <v>2</v>
      </c>
      <c r="E14" s="220"/>
      <c r="F14" s="221">
        <v>10</v>
      </c>
      <c r="G14" s="220"/>
      <c r="H14" s="222">
        <f>Лист1!E24</f>
        <v>460.5</v>
      </c>
      <c r="I14" s="222">
        <v>0</v>
      </c>
      <c r="J14" s="218">
        <f>K14+M14</f>
        <v>19601.3289</v>
      </c>
      <c r="K14" s="223">
        <f>Лист1!F69/1000</f>
        <v>10586.4002</v>
      </c>
      <c r="L14" s="223">
        <v>0</v>
      </c>
      <c r="M14" s="223">
        <f>Лист2!C24/1000</f>
        <v>9014.928699999999</v>
      </c>
      <c r="N14" s="218">
        <f>O14+Q14</f>
        <v>13968.816200000001</v>
      </c>
      <c r="O14" s="223">
        <f>K14</f>
        <v>10586.4002</v>
      </c>
      <c r="P14" s="223">
        <v>0</v>
      </c>
      <c r="Q14" s="223">
        <f>Лист2!C27/1000</f>
        <v>3382.416</v>
      </c>
      <c r="R14" s="218">
        <f>S14+U14</f>
        <v>14993.005559999998</v>
      </c>
      <c r="S14" s="223">
        <f>Лист1!G70/1000</f>
        <v>10386.438199999999</v>
      </c>
      <c r="T14" s="223">
        <v>0</v>
      </c>
      <c r="U14" s="223">
        <f>Лист2!D25/1000</f>
        <v>4606.567359999999</v>
      </c>
      <c r="V14" s="218">
        <f>W14+Y14</f>
        <v>13351.281199999998</v>
      </c>
      <c r="W14" s="223">
        <f>S14</f>
        <v>10386.438199999999</v>
      </c>
      <c r="X14" s="223">
        <v>0</v>
      </c>
      <c r="Y14" s="223">
        <f>Лист2!D28/1000</f>
        <v>2964.843</v>
      </c>
      <c r="Z14" s="219"/>
    </row>
    <row r="15" spans="1:25" s="144" customFormat="1" ht="15" customHeight="1">
      <c r="A15" s="152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5"/>
      <c r="P15" s="155"/>
      <c r="Q15" s="155"/>
      <c r="R15" s="155"/>
      <c r="S15" s="155"/>
      <c r="T15" s="156"/>
      <c r="U15" s="157"/>
      <c r="V15" s="157"/>
      <c r="W15" s="158"/>
      <c r="X15" s="158"/>
      <c r="Y15" s="158"/>
    </row>
    <row r="16" spans="1:25" s="144" customFormat="1" ht="12.75">
      <c r="A16" s="158"/>
      <c r="B16" s="158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5"/>
      <c r="S16" s="155"/>
      <c r="T16" s="156"/>
      <c r="U16" s="157"/>
      <c r="V16" s="157"/>
      <c r="W16" s="158"/>
      <c r="X16" s="158"/>
      <c r="Y16" s="158"/>
    </row>
    <row r="17" spans="1:25" s="144" customFormat="1" ht="18" customHeight="1">
      <c r="A17" s="159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155"/>
      <c r="S17" s="155"/>
      <c r="T17" s="156"/>
      <c r="U17" s="157"/>
      <c r="V17" s="157"/>
      <c r="W17" s="158"/>
      <c r="X17" s="158"/>
      <c r="Y17" s="158"/>
    </row>
    <row r="18" spans="1:25" s="144" customFormat="1" ht="12.75">
      <c r="A18" s="160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162"/>
      <c r="T18" s="161"/>
      <c r="U18" s="160"/>
      <c r="V18" s="160"/>
      <c r="W18" s="160"/>
      <c r="X18" s="160"/>
      <c r="Y18" s="160"/>
    </row>
    <row r="19" spans="1:25" s="144" customFormat="1" ht="15.75" customHeight="1">
      <c r="A19" s="160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  <c r="S19" s="162"/>
      <c r="T19" s="161"/>
      <c r="U19" s="160"/>
      <c r="V19" s="160"/>
      <c r="W19" s="160"/>
      <c r="X19" s="160"/>
      <c r="Y19" s="160"/>
    </row>
    <row r="20" spans="1:25" s="144" customFormat="1" ht="12.75">
      <c r="A20" s="160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2"/>
      <c r="S20" s="162"/>
      <c r="T20" s="161"/>
      <c r="U20" s="160"/>
      <c r="V20" s="160"/>
      <c r="W20" s="160"/>
      <c r="X20" s="160"/>
      <c r="Y20" s="160"/>
    </row>
    <row r="21" spans="1:25" s="144" customFormat="1" ht="15" customHeight="1">
      <c r="A21" s="160"/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2"/>
      <c r="S21" s="162"/>
      <c r="T21" s="161"/>
      <c r="U21" s="160"/>
      <c r="V21" s="160"/>
      <c r="W21" s="160"/>
      <c r="X21" s="160"/>
      <c r="Y21" s="160"/>
    </row>
    <row r="22" spans="1:25" s="144" customFormat="1" ht="12.75">
      <c r="A22" s="160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  <c r="S22" s="162"/>
      <c r="T22" s="161"/>
      <c r="U22" s="160"/>
      <c r="V22" s="160"/>
      <c r="W22" s="160"/>
      <c r="X22" s="160"/>
      <c r="Y22" s="160"/>
    </row>
    <row r="23" spans="1:25" s="144" customFormat="1" ht="12.7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T23" s="160"/>
      <c r="U23" s="160"/>
      <c r="V23" s="160"/>
      <c r="W23" s="160"/>
      <c r="X23" s="160"/>
      <c r="Y23" s="160"/>
    </row>
    <row r="24" spans="1:25" s="144" customFormat="1" ht="1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T24" s="160"/>
      <c r="U24" s="160"/>
      <c r="V24" s="160"/>
      <c r="W24" s="160"/>
      <c r="X24" s="160"/>
      <c r="Y24" s="160"/>
    </row>
    <row r="25" spans="1:25" s="144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T25" s="160"/>
      <c r="U25" s="160"/>
      <c r="V25" s="160"/>
      <c r="W25" s="160"/>
      <c r="X25" s="160"/>
      <c r="Y25" s="160"/>
    </row>
    <row r="26" spans="1:25" s="144" customFormat="1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T26" s="160"/>
      <c r="U26" s="160"/>
      <c r="V26" s="160"/>
      <c r="W26" s="160"/>
      <c r="X26" s="160"/>
      <c r="Y26" s="160"/>
    </row>
    <row r="27" spans="1:25" s="144" customFormat="1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T27" s="160"/>
      <c r="U27" s="160"/>
      <c r="V27" s="160"/>
      <c r="W27" s="160"/>
      <c r="X27" s="160"/>
      <c r="Y27" s="160"/>
    </row>
    <row r="28" spans="1:25" s="144" customFormat="1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T28"/>
      <c r="U28"/>
      <c r="V28"/>
      <c r="W28"/>
      <c r="X28"/>
      <c r="Y28"/>
    </row>
    <row r="29" spans="1:25" s="144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T29"/>
      <c r="U29"/>
      <c r="V29"/>
      <c r="W29"/>
      <c r="X29"/>
      <c r="Y29"/>
    </row>
    <row r="30" spans="1:25" s="144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T30"/>
      <c r="U30"/>
      <c r="V30"/>
      <c r="W30"/>
      <c r="X30"/>
      <c r="Y30"/>
    </row>
    <row r="31" spans="1:25" s="144" customFormat="1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T31"/>
      <c r="U31"/>
      <c r="V31"/>
      <c r="W31"/>
      <c r="X31"/>
      <c r="Y31"/>
    </row>
    <row r="32" spans="1:25" s="144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T32"/>
      <c r="U32"/>
      <c r="V32"/>
      <c r="W32"/>
      <c r="X32"/>
      <c r="Y32"/>
    </row>
    <row r="33" spans="1:25" s="144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T33"/>
      <c r="U33"/>
      <c r="V33"/>
      <c r="W33"/>
      <c r="X33"/>
      <c r="Y33"/>
    </row>
    <row r="34" spans="1:25" s="144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T34"/>
      <c r="U34"/>
      <c r="V34"/>
      <c r="W34"/>
      <c r="X34"/>
      <c r="Y34"/>
    </row>
    <row r="35" spans="1:25" s="144" customFormat="1" ht="40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T35"/>
      <c r="U35"/>
      <c r="V35"/>
      <c r="W35"/>
      <c r="X35"/>
      <c r="Y35"/>
    </row>
    <row r="36" spans="1:25" s="163" customFormat="1" ht="12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44"/>
      <c r="S36" s="144"/>
      <c r="T36"/>
      <c r="U36"/>
      <c r="V36"/>
      <c r="W36"/>
      <c r="X36"/>
      <c r="Y36"/>
    </row>
    <row r="37" spans="1:25" s="144" customFormat="1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T37"/>
      <c r="U37"/>
      <c r="V37"/>
      <c r="W37"/>
      <c r="X37"/>
      <c r="Y37"/>
    </row>
    <row r="38" spans="1:25" s="158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44"/>
      <c r="S38" s="144"/>
      <c r="T38"/>
      <c r="U38"/>
      <c r="V38"/>
      <c r="W38"/>
      <c r="X38"/>
      <c r="Y38"/>
    </row>
    <row r="39" spans="1:25" s="158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144"/>
      <c r="S39" s="144"/>
      <c r="T39"/>
      <c r="U39"/>
      <c r="V39"/>
      <c r="W39"/>
      <c r="X39"/>
      <c r="Y39"/>
    </row>
    <row r="40" spans="1:25" s="158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144"/>
      <c r="S40" s="144"/>
      <c r="T40"/>
      <c r="U40"/>
      <c r="V40"/>
      <c r="W40"/>
      <c r="X40"/>
      <c r="Y40"/>
    </row>
    <row r="41" spans="1:25" s="160" customFormat="1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144"/>
      <c r="S41" s="144"/>
      <c r="T41"/>
      <c r="U41"/>
      <c r="V41"/>
      <c r="W41"/>
      <c r="X41"/>
      <c r="Y41"/>
    </row>
    <row r="42" spans="1:25" s="160" customFormat="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144"/>
      <c r="S42" s="144"/>
      <c r="T42"/>
      <c r="U42"/>
      <c r="V42"/>
      <c r="W42"/>
      <c r="X42"/>
      <c r="Y42"/>
    </row>
    <row r="43" spans="1:25" s="160" customFormat="1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144"/>
      <c r="S43" s="144"/>
      <c r="T43"/>
      <c r="U43"/>
      <c r="V43"/>
      <c r="W43"/>
      <c r="X43"/>
      <c r="Y43"/>
    </row>
    <row r="44" spans="1:25" s="160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144"/>
      <c r="S44" s="144"/>
      <c r="T44"/>
      <c r="U44"/>
      <c r="V44"/>
      <c r="W44"/>
      <c r="X44"/>
      <c r="Y44"/>
    </row>
    <row r="45" spans="1:25" s="160" customFormat="1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144"/>
      <c r="S45" s="144"/>
      <c r="T45"/>
      <c r="U45"/>
      <c r="V45"/>
      <c r="W45"/>
      <c r="X45"/>
      <c r="Y45"/>
    </row>
    <row r="46" spans="1:25" s="160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144"/>
      <c r="S46" s="144"/>
      <c r="T46"/>
      <c r="U46"/>
      <c r="V46"/>
      <c r="W46"/>
      <c r="X46"/>
      <c r="Y46"/>
    </row>
    <row r="47" spans="1:25" s="160" customFormat="1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144"/>
      <c r="S47" s="144"/>
      <c r="T47"/>
      <c r="U47"/>
      <c r="V47"/>
      <c r="W47"/>
      <c r="X47"/>
      <c r="Y47"/>
    </row>
    <row r="48" spans="1:25" s="160" customFormat="1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144"/>
      <c r="S48" s="144"/>
      <c r="T48"/>
      <c r="U48"/>
      <c r="V48"/>
      <c r="W48"/>
      <c r="X48"/>
      <c r="Y48"/>
    </row>
    <row r="49" spans="1:25" s="160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144"/>
      <c r="S49" s="144"/>
      <c r="T49"/>
      <c r="U49"/>
      <c r="V49"/>
      <c r="W49"/>
      <c r="X49"/>
      <c r="Y49"/>
    </row>
    <row r="50" spans="1:25" s="160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144"/>
      <c r="S50" s="144"/>
      <c r="T50"/>
      <c r="U50"/>
      <c r="V50"/>
      <c r="W50"/>
      <c r="X50"/>
      <c r="Y50"/>
    </row>
  </sheetData>
  <sheetProtection/>
  <mergeCells count="41">
    <mergeCell ref="A2:Y2"/>
    <mergeCell ref="A3:Y3"/>
    <mergeCell ref="A4:Y4"/>
    <mergeCell ref="A6:A12"/>
    <mergeCell ref="B6:B12"/>
    <mergeCell ref="C6:E8"/>
    <mergeCell ref="F6:I7"/>
    <mergeCell ref="J6:Q6"/>
    <mergeCell ref="R6:Y6"/>
    <mergeCell ref="J7:Q7"/>
    <mergeCell ref="R7:Y7"/>
    <mergeCell ref="F8:G8"/>
    <mergeCell ref="H8:I8"/>
    <mergeCell ref="J8:M8"/>
    <mergeCell ref="N8:Q8"/>
    <mergeCell ref="R8:U8"/>
    <mergeCell ref="V8:Y8"/>
    <mergeCell ref="C9:C12"/>
    <mergeCell ref="D9:D12"/>
    <mergeCell ref="E9:E12"/>
    <mergeCell ref="F9:F12"/>
    <mergeCell ref="G9:G12"/>
    <mergeCell ref="H9:H12"/>
    <mergeCell ref="V9:V12"/>
    <mergeCell ref="W9:X10"/>
    <mergeCell ref="I9:I12"/>
    <mergeCell ref="J9:J12"/>
    <mergeCell ref="K9:L10"/>
    <mergeCell ref="M9:M12"/>
    <mergeCell ref="N9:N12"/>
    <mergeCell ref="O9:P10"/>
    <mergeCell ref="Y9:Y12"/>
    <mergeCell ref="K11:K12"/>
    <mergeCell ref="O11:O12"/>
    <mergeCell ref="S11:S12"/>
    <mergeCell ref="W11:W12"/>
    <mergeCell ref="B17:Q17"/>
    <mergeCell ref="Q9:Q12"/>
    <mergeCell ref="R9:R12"/>
    <mergeCell ref="S9:T10"/>
    <mergeCell ref="U9:U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23" sqref="H23:I23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12.28125" style="0" customWidth="1"/>
    <col min="4" max="4" width="13.7109375" style="0" customWidth="1"/>
    <col min="5" max="5" width="12.7109375" style="0" customWidth="1"/>
    <col min="6" max="7" width="10.28125" style="0" customWidth="1"/>
    <col min="8" max="8" width="14.28125" style="0" customWidth="1"/>
    <col min="9" max="9" width="15.7109375" style="0" customWidth="1"/>
    <col min="10" max="10" width="22.140625" style="0" customWidth="1"/>
  </cols>
  <sheetData>
    <row r="1" spans="1:10" ht="15">
      <c r="A1" s="1"/>
      <c r="B1" s="1"/>
      <c r="C1" s="1"/>
      <c r="D1" s="1"/>
      <c r="E1" s="186" t="s">
        <v>180</v>
      </c>
      <c r="F1" s="1"/>
      <c r="G1" s="1"/>
      <c r="H1" s="1"/>
      <c r="I1" s="1"/>
      <c r="J1" s="1"/>
    </row>
    <row r="2" spans="1:10" ht="15">
      <c r="A2" s="187"/>
      <c r="B2" s="187"/>
      <c r="C2" s="187"/>
      <c r="D2" s="187"/>
      <c r="E2" s="186" t="s">
        <v>181</v>
      </c>
      <c r="F2" s="187"/>
      <c r="G2" s="187"/>
      <c r="H2" s="187"/>
      <c r="I2" s="187"/>
      <c r="J2" s="187"/>
    </row>
    <row r="3" spans="1:10" ht="15">
      <c r="A3" s="187"/>
      <c r="B3" s="187"/>
      <c r="C3" s="187"/>
      <c r="D3" s="187"/>
      <c r="E3" s="186" t="s">
        <v>182</v>
      </c>
      <c r="F3" s="187"/>
      <c r="G3" s="187"/>
      <c r="H3" s="187"/>
      <c r="I3" s="187"/>
      <c r="J3" s="187"/>
    </row>
    <row r="4" spans="1:10" ht="15">
      <c r="A4" s="187"/>
      <c r="B4" s="187"/>
      <c r="C4" s="187"/>
      <c r="D4" s="187"/>
      <c r="E4" s="186" t="s">
        <v>183</v>
      </c>
      <c r="F4" s="187"/>
      <c r="G4" s="187"/>
      <c r="H4" s="187"/>
      <c r="I4" s="187"/>
      <c r="J4" s="187"/>
    </row>
    <row r="5" spans="1:10" ht="15.75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221.25" thickBot="1">
      <c r="A6" s="188" t="s">
        <v>1</v>
      </c>
      <c r="B6" s="189" t="s">
        <v>184</v>
      </c>
      <c r="C6" s="189" t="s">
        <v>185</v>
      </c>
      <c r="D6" s="189" t="s">
        <v>186</v>
      </c>
      <c r="E6" s="189" t="s">
        <v>187</v>
      </c>
      <c r="F6" s="189" t="s">
        <v>188</v>
      </c>
      <c r="G6" s="189" t="s">
        <v>189</v>
      </c>
      <c r="H6" s="189" t="s">
        <v>190</v>
      </c>
      <c r="I6" s="189" t="s">
        <v>191</v>
      </c>
      <c r="J6" s="189" t="s">
        <v>192</v>
      </c>
    </row>
    <row r="7" spans="1:10" ht="15.7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</row>
    <row r="8" spans="1:10" ht="15">
      <c r="A8" s="291" t="s">
        <v>193</v>
      </c>
      <c r="B8" s="292"/>
      <c r="C8" s="292"/>
      <c r="D8" s="292"/>
      <c r="E8" s="292"/>
      <c r="F8" s="292"/>
      <c r="G8" s="292"/>
      <c r="H8" s="292"/>
      <c r="I8" s="292"/>
      <c r="J8" s="293"/>
    </row>
    <row r="9" spans="1:10" ht="15">
      <c r="A9" s="190"/>
      <c r="B9" s="10"/>
      <c r="C9" s="9"/>
      <c r="D9" s="191"/>
      <c r="E9" s="9"/>
      <c r="F9" s="9"/>
      <c r="G9" s="9"/>
      <c r="H9" s="10"/>
      <c r="I9" s="10"/>
      <c r="J9" s="10"/>
    </row>
    <row r="10" spans="1:10" ht="15">
      <c r="A10" s="190"/>
      <c r="B10" s="10"/>
      <c r="C10" s="9"/>
      <c r="D10" s="191"/>
      <c r="E10" s="9"/>
      <c r="F10" s="9"/>
      <c r="G10" s="9"/>
      <c r="H10" s="9"/>
      <c r="I10" s="9"/>
      <c r="J10" s="9"/>
    </row>
    <row r="11" spans="1:10" ht="15">
      <c r="A11" s="192"/>
      <c r="B11" s="193" t="s">
        <v>16</v>
      </c>
      <c r="C11" s="192"/>
      <c r="D11" s="192"/>
      <c r="E11" s="9"/>
      <c r="F11" s="9"/>
      <c r="G11" s="9"/>
      <c r="H11" s="194"/>
      <c r="I11" s="194"/>
      <c r="J11" s="194"/>
    </row>
    <row r="12" spans="1:10" ht="15">
      <c r="A12" s="195"/>
      <c r="B12" s="196"/>
      <c r="C12" s="195"/>
      <c r="D12" s="195"/>
      <c r="E12" s="197"/>
      <c r="F12" s="197"/>
      <c r="G12" s="197"/>
      <c r="H12" s="198"/>
      <c r="I12" s="198"/>
      <c r="J12" s="198"/>
    </row>
    <row r="13" spans="1:10" ht="15">
      <c r="A13" s="294" t="s">
        <v>194</v>
      </c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0" ht="15">
      <c r="A14" s="199"/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0" ht="132">
      <c r="A15" s="190">
        <v>1</v>
      </c>
      <c r="B15" s="200" t="s">
        <v>198</v>
      </c>
      <c r="C15" s="200" t="s">
        <v>199</v>
      </c>
      <c r="D15" s="201" t="s">
        <v>202</v>
      </c>
      <c r="E15" s="200" t="s">
        <v>195</v>
      </c>
      <c r="F15" s="202">
        <v>0</v>
      </c>
      <c r="G15" s="202">
        <v>0</v>
      </c>
      <c r="H15" s="323">
        <f>Лист2!C29/1000</f>
        <v>5632.5127</v>
      </c>
      <c r="I15" s="323">
        <f>Лист2!E29/1000</f>
        <v>1641.7243600000004</v>
      </c>
      <c r="J15" s="202">
        <v>3</v>
      </c>
    </row>
    <row r="16" spans="1:10" ht="145.5" thickBot="1">
      <c r="A16" s="203">
        <v>2</v>
      </c>
      <c r="B16" s="204" t="s">
        <v>200</v>
      </c>
      <c r="C16" s="205" t="s">
        <v>201</v>
      </c>
      <c r="D16" s="206" t="s">
        <v>203</v>
      </c>
      <c r="E16" s="205"/>
      <c r="F16" s="207">
        <v>0</v>
      </c>
      <c r="G16" s="207"/>
      <c r="H16" s="274">
        <v>0</v>
      </c>
      <c r="I16" s="274">
        <v>0</v>
      </c>
      <c r="J16" s="207">
        <v>1</v>
      </c>
    </row>
    <row r="17" spans="1:10" ht="15">
      <c r="A17" s="208"/>
      <c r="B17" s="193" t="s">
        <v>16</v>
      </c>
      <c r="C17" s="208"/>
      <c r="D17" s="208"/>
      <c r="E17" s="208"/>
      <c r="F17" s="208">
        <v>0</v>
      </c>
      <c r="G17" s="208">
        <v>0</v>
      </c>
      <c r="H17" s="324">
        <f>SUM(H15:H16)</f>
        <v>5632.5127</v>
      </c>
      <c r="I17" s="324">
        <f>SUM(I15:I16)</f>
        <v>1641.7243600000004</v>
      </c>
      <c r="J17" s="31">
        <v>4</v>
      </c>
    </row>
    <row r="18" spans="1:10" ht="15">
      <c r="A18" s="209"/>
      <c r="B18" s="210"/>
      <c r="C18" s="211"/>
      <c r="D18" s="211"/>
      <c r="E18" s="211"/>
      <c r="F18" s="211"/>
      <c r="G18" s="211"/>
      <c r="H18" s="212"/>
      <c r="I18" s="212"/>
      <c r="J18" s="213"/>
    </row>
    <row r="19" spans="1:10" ht="15">
      <c r="A19" s="295" t="s">
        <v>196</v>
      </c>
      <c r="B19" s="296"/>
      <c r="C19" s="296"/>
      <c r="D19" s="296"/>
      <c r="E19" s="296"/>
      <c r="F19" s="296"/>
      <c r="G19" s="296"/>
      <c r="H19" s="296"/>
      <c r="I19" s="296"/>
      <c r="J19" s="297"/>
    </row>
    <row r="20" spans="1:10" ht="15">
      <c r="A20" s="208"/>
      <c r="B20" s="214" t="s">
        <v>174</v>
      </c>
      <c r="C20" s="214" t="s">
        <v>174</v>
      </c>
      <c r="D20" s="214" t="s">
        <v>174</v>
      </c>
      <c r="E20" s="214" t="s">
        <v>174</v>
      </c>
      <c r="F20" s="214" t="s">
        <v>174</v>
      </c>
      <c r="G20" s="214" t="s">
        <v>174</v>
      </c>
      <c r="H20" s="214" t="s">
        <v>174</v>
      </c>
      <c r="I20" s="214" t="s">
        <v>174</v>
      </c>
      <c r="J20" s="214" t="s">
        <v>174</v>
      </c>
    </row>
    <row r="21" spans="1:10" ht="15">
      <c r="A21" s="208"/>
      <c r="B21" s="193" t="s">
        <v>16</v>
      </c>
      <c r="C21" s="208"/>
      <c r="D21" s="208"/>
      <c r="E21" s="208"/>
      <c r="F21" s="208"/>
      <c r="G21" s="208"/>
      <c r="H21" s="11"/>
      <c r="I21" s="11"/>
      <c r="J21" s="11"/>
    </row>
    <row r="22" spans="1:10" ht="15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 ht="15">
      <c r="A23" s="215"/>
      <c r="B23" s="216" t="s">
        <v>197</v>
      </c>
      <c r="C23" s="215"/>
      <c r="D23" s="215"/>
      <c r="E23" s="215"/>
      <c r="F23" s="215">
        <v>0</v>
      </c>
      <c r="G23" s="215">
        <v>0</v>
      </c>
      <c r="H23" s="324">
        <f>H11+H17+H21</f>
        <v>5632.5127</v>
      </c>
      <c r="I23" s="324">
        <f>I11+I17+I21</f>
        <v>1641.7243600000004</v>
      </c>
      <c r="J23" s="31">
        <v>4</v>
      </c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217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3">
    <mergeCell ref="A8:J8"/>
    <mergeCell ref="A13:J13"/>
    <mergeCell ref="A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7">
      <selection activeCell="D19" sqref="D19"/>
    </sheetView>
  </sheetViews>
  <sheetFormatPr defaultColWidth="9.140625" defaultRowHeight="15"/>
  <cols>
    <col min="1" max="1" width="6.57421875" style="225" customWidth="1"/>
    <col min="2" max="2" width="40.8515625" style="225" customWidth="1"/>
    <col min="3" max="3" width="11.28125" style="225" customWidth="1"/>
    <col min="4" max="4" width="14.28125" style="225" customWidth="1"/>
    <col min="5" max="5" width="11.28125" style="225" customWidth="1"/>
    <col min="6" max="6" width="10.8515625" style="225" customWidth="1"/>
    <col min="7" max="7" width="11.00390625" style="225" customWidth="1"/>
    <col min="8" max="9" width="13.140625" style="225" customWidth="1"/>
    <col min="10" max="10" width="16.140625" style="225" customWidth="1"/>
    <col min="11" max="11" width="11.28125" style="225" customWidth="1"/>
    <col min="12" max="14" width="13.28125" style="225" customWidth="1"/>
    <col min="15" max="15" width="12.00390625" style="273" customWidth="1"/>
    <col min="16" max="18" width="11.8515625" style="273" customWidth="1"/>
    <col min="19" max="19" width="9.140625" style="273" customWidth="1"/>
    <col min="20" max="22" width="13.28125" style="273" customWidth="1"/>
    <col min="23" max="23" width="10.421875" style="225" customWidth="1"/>
    <col min="24" max="24" width="11.57421875" style="225" customWidth="1"/>
    <col min="25" max="25" width="12.140625" style="228" bestFit="1" customWidth="1"/>
    <col min="26" max="26" width="13.421875" style="228" customWidth="1"/>
    <col min="27" max="16384" width="9.140625" style="229" customWidth="1"/>
  </cols>
  <sheetData>
    <row r="1" spans="12:24" ht="18" customHeight="1">
      <c r="L1" s="226"/>
      <c r="M1" s="226"/>
      <c r="N1" s="226"/>
      <c r="O1" s="227"/>
      <c r="P1" s="227"/>
      <c r="Q1" s="227"/>
      <c r="R1" s="227"/>
      <c r="S1" s="306" t="s">
        <v>209</v>
      </c>
      <c r="T1" s="306"/>
      <c r="U1" s="306"/>
      <c r="V1" s="306"/>
      <c r="W1" s="306"/>
      <c r="X1" s="306"/>
    </row>
    <row r="2" spans="1:24" ht="53.25" customHeight="1">
      <c r="A2" s="307" t="s">
        <v>231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6" s="231" customFormat="1" ht="16.5" customHeight="1">
      <c r="A3" s="303" t="s">
        <v>1</v>
      </c>
      <c r="B3" s="303" t="s">
        <v>210</v>
      </c>
      <c r="C3" s="303" t="s">
        <v>211</v>
      </c>
      <c r="D3" s="303"/>
      <c r="E3" s="303"/>
      <c r="F3" s="303"/>
      <c r="G3" s="303" t="s">
        <v>212</v>
      </c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</row>
    <row r="4" spans="1:26" s="231" customFormat="1" ht="31.5" customHeight="1">
      <c r="A4" s="303"/>
      <c r="B4" s="303"/>
      <c r="C4" s="303"/>
      <c r="D4" s="303"/>
      <c r="E4" s="303"/>
      <c r="F4" s="303"/>
      <c r="G4" s="305" t="s">
        <v>213</v>
      </c>
      <c r="H4" s="305"/>
      <c r="I4" s="305"/>
      <c r="J4" s="305"/>
      <c r="K4" s="305" t="s">
        <v>39</v>
      </c>
      <c r="L4" s="305"/>
      <c r="M4" s="305"/>
      <c r="N4" s="305"/>
      <c r="O4" s="305" t="s">
        <v>214</v>
      </c>
      <c r="P4" s="305"/>
      <c r="Q4" s="305"/>
      <c r="R4" s="305"/>
      <c r="S4" s="305" t="s">
        <v>215</v>
      </c>
      <c r="T4" s="305"/>
      <c r="U4" s="305"/>
      <c r="V4" s="305"/>
      <c r="W4" s="305" t="s">
        <v>216</v>
      </c>
      <c r="X4" s="305"/>
      <c r="Y4" s="305"/>
      <c r="Z4" s="305"/>
    </row>
    <row r="5" spans="1:26" s="231" customFormat="1" ht="53.25" customHeight="1">
      <c r="A5" s="303"/>
      <c r="B5" s="303"/>
      <c r="C5" s="298" t="s">
        <v>217</v>
      </c>
      <c r="D5" s="299"/>
      <c r="E5" s="298" t="s">
        <v>218</v>
      </c>
      <c r="F5" s="299"/>
      <c r="G5" s="298" t="s">
        <v>217</v>
      </c>
      <c r="H5" s="299"/>
      <c r="I5" s="298" t="s">
        <v>218</v>
      </c>
      <c r="J5" s="299"/>
      <c r="K5" s="298" t="s">
        <v>217</v>
      </c>
      <c r="L5" s="299"/>
      <c r="M5" s="298" t="s">
        <v>218</v>
      </c>
      <c r="N5" s="299"/>
      <c r="O5" s="298" t="s">
        <v>217</v>
      </c>
      <c r="P5" s="299"/>
      <c r="Q5" s="298" t="s">
        <v>218</v>
      </c>
      <c r="R5" s="299"/>
      <c r="S5" s="298" t="s">
        <v>217</v>
      </c>
      <c r="T5" s="299"/>
      <c r="U5" s="298" t="s">
        <v>218</v>
      </c>
      <c r="V5" s="299"/>
      <c r="W5" s="298" t="s">
        <v>217</v>
      </c>
      <c r="X5" s="299"/>
      <c r="Y5" s="300" t="s">
        <v>218</v>
      </c>
      <c r="Z5" s="301"/>
    </row>
    <row r="6" spans="1:26" s="234" customFormat="1" ht="33.75" customHeight="1">
      <c r="A6" s="303"/>
      <c r="B6" s="303"/>
      <c r="C6" s="232" t="s">
        <v>219</v>
      </c>
      <c r="D6" s="232" t="s">
        <v>220</v>
      </c>
      <c r="E6" s="232" t="s">
        <v>219</v>
      </c>
      <c r="F6" s="232" t="s">
        <v>220</v>
      </c>
      <c r="G6" s="232" t="s">
        <v>219</v>
      </c>
      <c r="H6" s="232" t="s">
        <v>220</v>
      </c>
      <c r="I6" s="232" t="s">
        <v>219</v>
      </c>
      <c r="J6" s="232" t="s">
        <v>220</v>
      </c>
      <c r="K6" s="232" t="s">
        <v>219</v>
      </c>
      <c r="L6" s="232" t="s">
        <v>220</v>
      </c>
      <c r="M6" s="232" t="s">
        <v>219</v>
      </c>
      <c r="N6" s="232" t="s">
        <v>220</v>
      </c>
      <c r="O6" s="232" t="s">
        <v>219</v>
      </c>
      <c r="P6" s="232" t="s">
        <v>220</v>
      </c>
      <c r="Q6" s="232" t="s">
        <v>219</v>
      </c>
      <c r="R6" s="232" t="s">
        <v>220</v>
      </c>
      <c r="S6" s="232" t="s">
        <v>219</v>
      </c>
      <c r="T6" s="232" t="s">
        <v>220</v>
      </c>
      <c r="U6" s="232" t="s">
        <v>219</v>
      </c>
      <c r="V6" s="232" t="s">
        <v>220</v>
      </c>
      <c r="W6" s="232" t="s">
        <v>219</v>
      </c>
      <c r="X6" s="232" t="s">
        <v>220</v>
      </c>
      <c r="Y6" s="233" t="s">
        <v>219</v>
      </c>
      <c r="Z6" s="233" t="s">
        <v>220</v>
      </c>
    </row>
    <row r="7" spans="1:26" ht="18" customHeight="1">
      <c r="A7" s="302" t="s">
        <v>221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235"/>
      <c r="Z7" s="235"/>
    </row>
    <row r="8" spans="1:26" s="244" customFormat="1" ht="18.75" customHeight="1">
      <c r="A8" s="239">
        <v>21</v>
      </c>
      <c r="B8" s="238" t="s">
        <v>222</v>
      </c>
      <c r="C8" s="236">
        <v>29</v>
      </c>
      <c r="D8" s="236">
        <v>7.5516</v>
      </c>
      <c r="E8" s="236">
        <f>I8+M8+Q8+U8+Y8</f>
        <v>0</v>
      </c>
      <c r="F8" s="236">
        <f>J8+N8+R8+V8+Z8</f>
        <v>0</v>
      </c>
      <c r="G8" s="240"/>
      <c r="H8" s="241"/>
      <c r="I8" s="241"/>
      <c r="J8" s="241"/>
      <c r="K8" s="239">
        <v>29</v>
      </c>
      <c r="L8" s="241">
        <v>7.5516</v>
      </c>
      <c r="M8" s="241"/>
      <c r="N8" s="241"/>
      <c r="O8" s="242"/>
      <c r="P8" s="241"/>
      <c r="Q8" s="241"/>
      <c r="R8" s="241"/>
      <c r="S8" s="240"/>
      <c r="T8" s="243"/>
      <c r="U8" s="243"/>
      <c r="V8" s="243"/>
      <c r="W8" s="239"/>
      <c r="X8" s="239"/>
      <c r="Y8" s="245"/>
      <c r="Z8" s="245"/>
    </row>
    <row r="9" spans="1:26" s="244" customFormat="1" ht="15">
      <c r="A9" s="239"/>
      <c r="B9" s="246" t="s">
        <v>223</v>
      </c>
      <c r="C9" s="247">
        <f aca="true" t="shared" si="0" ref="C9:H9">SUM(C8:C8)</f>
        <v>29</v>
      </c>
      <c r="D9" s="248">
        <f t="shared" si="0"/>
        <v>7.5516</v>
      </c>
      <c r="E9" s="247">
        <f t="shared" si="0"/>
        <v>0</v>
      </c>
      <c r="F9" s="249">
        <f t="shared" si="0"/>
        <v>0</v>
      </c>
      <c r="G9" s="250">
        <f t="shared" si="0"/>
        <v>0</v>
      </c>
      <c r="H9" s="251">
        <f t="shared" si="0"/>
        <v>0</v>
      </c>
      <c r="I9" s="251">
        <v>0</v>
      </c>
      <c r="J9" s="251">
        <v>0</v>
      </c>
      <c r="K9" s="230">
        <f aca="true" t="shared" si="1" ref="K9:P9">SUM(K8:K8)</f>
        <v>29</v>
      </c>
      <c r="L9" s="248">
        <f t="shared" si="1"/>
        <v>7.5516</v>
      </c>
      <c r="M9" s="230">
        <f t="shared" si="1"/>
        <v>0</v>
      </c>
      <c r="N9" s="251">
        <f t="shared" si="1"/>
        <v>0</v>
      </c>
      <c r="O9" s="252">
        <f t="shared" si="1"/>
        <v>0</v>
      </c>
      <c r="P9" s="251">
        <f t="shared" si="1"/>
        <v>0</v>
      </c>
      <c r="Q9" s="251">
        <v>0</v>
      </c>
      <c r="R9" s="251">
        <v>0</v>
      </c>
      <c r="S9" s="250">
        <f>SUM(S8:S8)</f>
        <v>0</v>
      </c>
      <c r="T9" s="249">
        <f>SUM(T8:T8)</f>
        <v>0</v>
      </c>
      <c r="U9" s="249">
        <v>0</v>
      </c>
      <c r="V9" s="249">
        <v>0</v>
      </c>
      <c r="W9" s="230">
        <v>0</v>
      </c>
      <c r="X9" s="230">
        <v>0</v>
      </c>
      <c r="Y9" s="253">
        <v>0</v>
      </c>
      <c r="Z9" s="253">
        <v>0</v>
      </c>
    </row>
    <row r="10" spans="1:26" s="231" customFormat="1" ht="22.5" customHeight="1">
      <c r="A10" s="303" t="s">
        <v>224</v>
      </c>
      <c r="B10" s="303" t="s">
        <v>225</v>
      </c>
      <c r="C10" s="303"/>
      <c r="D10" s="303"/>
      <c r="E10" s="303"/>
      <c r="F10" s="303">
        <v>353496.08</v>
      </c>
      <c r="G10" s="303"/>
      <c r="H10" s="303">
        <f>F10</f>
        <v>353496.08</v>
      </c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245"/>
      <c r="Z10" s="235"/>
    </row>
    <row r="11" spans="1:26" s="231" customFormat="1" ht="19.5" customHeight="1">
      <c r="A11" s="239">
        <v>1</v>
      </c>
      <c r="B11" s="254"/>
      <c r="C11" s="255"/>
      <c r="D11" s="256"/>
      <c r="E11" s="239"/>
      <c r="F11" s="239"/>
      <c r="G11" s="239"/>
      <c r="H11" s="239"/>
      <c r="I11" s="239"/>
      <c r="J11" s="239"/>
      <c r="K11" s="239"/>
      <c r="L11" s="239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45"/>
      <c r="Z11" s="235"/>
    </row>
    <row r="12" spans="1:26" s="231" customFormat="1" ht="19.5" customHeight="1">
      <c r="A12" s="239">
        <v>2</v>
      </c>
      <c r="B12" s="254"/>
      <c r="C12" s="239"/>
      <c r="D12" s="257"/>
      <c r="E12" s="239"/>
      <c r="F12" s="239"/>
      <c r="G12" s="239"/>
      <c r="H12" s="257"/>
      <c r="I12" s="239"/>
      <c r="J12" s="239"/>
      <c r="K12" s="239"/>
      <c r="L12" s="239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45"/>
      <c r="Z12" s="235"/>
    </row>
    <row r="13" spans="1:26" s="231" customFormat="1" ht="19.5" customHeight="1">
      <c r="A13" s="239">
        <v>3</v>
      </c>
      <c r="B13" s="254"/>
      <c r="C13" s="239"/>
      <c r="D13" s="257"/>
      <c r="E13" s="239"/>
      <c r="F13" s="239"/>
      <c r="G13" s="239"/>
      <c r="H13" s="239"/>
      <c r="I13" s="239"/>
      <c r="J13" s="239"/>
      <c r="K13" s="239"/>
      <c r="L13" s="239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45"/>
      <c r="Z13" s="235"/>
    </row>
    <row r="14" spans="1:26" s="231" customFormat="1" ht="19.5" customHeight="1">
      <c r="A14" s="239">
        <v>4</v>
      </c>
      <c r="B14" s="254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45"/>
      <c r="Z14" s="235"/>
    </row>
    <row r="15" spans="1:26" s="231" customFormat="1" ht="19.5" customHeight="1">
      <c r="A15" s="239">
        <v>5</v>
      </c>
      <c r="B15" s="254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45"/>
      <c r="Z15" s="235"/>
    </row>
    <row r="16" spans="1:26" s="231" customFormat="1" ht="19.5" customHeight="1">
      <c r="A16" s="239">
        <v>6</v>
      </c>
      <c r="B16" s="237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45"/>
      <c r="Z16" s="235"/>
    </row>
    <row r="17" spans="1:26" s="231" customFormat="1" ht="19.5" customHeight="1">
      <c r="A17" s="239"/>
      <c r="B17" s="258" t="s">
        <v>223</v>
      </c>
      <c r="C17" s="259">
        <f>SUM(C11:C16)</f>
        <v>0</v>
      </c>
      <c r="D17" s="260">
        <f>SUM(D11:D16)</f>
        <v>0</v>
      </c>
      <c r="E17" s="255"/>
      <c r="F17" s="243"/>
      <c r="G17" s="261">
        <f>SUM(G11:G16)</f>
        <v>0</v>
      </c>
      <c r="H17" s="262">
        <f>SUM(H11:H16)</f>
        <v>0</v>
      </c>
      <c r="I17" s="262"/>
      <c r="J17" s="262"/>
      <c r="K17" s="263">
        <f>SUM(K16)</f>
        <v>0</v>
      </c>
      <c r="L17" s="251">
        <f>SUM(L16)</f>
        <v>0</v>
      </c>
      <c r="M17" s="241"/>
      <c r="N17" s="241"/>
      <c r="O17" s="264"/>
      <c r="P17" s="241"/>
      <c r="Q17" s="241"/>
      <c r="R17" s="241"/>
      <c r="S17" s="264"/>
      <c r="T17" s="241"/>
      <c r="U17" s="241"/>
      <c r="V17" s="241"/>
      <c r="W17" s="264"/>
      <c r="X17" s="241"/>
      <c r="Y17" s="235"/>
      <c r="Z17" s="235"/>
    </row>
    <row r="18" spans="1:24" ht="12.7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</row>
    <row r="19" spans="1:24" ht="31.5" customHeight="1">
      <c r="A19" s="265"/>
      <c r="B19" s="266" t="s">
        <v>152</v>
      </c>
      <c r="C19" s="267">
        <f>C9+C17</f>
        <v>29</v>
      </c>
      <c r="D19" s="308">
        <f>D9+D17</f>
        <v>7.5516</v>
      </c>
      <c r="E19" s="268">
        <f>E9+E17</f>
        <v>0</v>
      </c>
      <c r="F19" s="269">
        <f>F9+F17</f>
        <v>0</v>
      </c>
      <c r="G19" s="270"/>
      <c r="H19" s="271"/>
      <c r="I19" s="271"/>
      <c r="J19" s="271"/>
      <c r="K19" s="265"/>
      <c r="L19" s="265"/>
      <c r="M19" s="265"/>
      <c r="N19" s="265"/>
      <c r="O19" s="272"/>
      <c r="P19" s="272"/>
      <c r="Q19" s="272"/>
      <c r="R19" s="272"/>
      <c r="S19" s="272"/>
      <c r="T19" s="272"/>
      <c r="U19" s="272"/>
      <c r="V19" s="272"/>
      <c r="W19" s="265"/>
      <c r="X19" s="265"/>
    </row>
  </sheetData>
  <sheetProtection/>
  <mergeCells count="26">
    <mergeCell ref="S1:X1"/>
    <mergeCell ref="A2:X2"/>
    <mergeCell ref="A3:A6"/>
    <mergeCell ref="B3:B6"/>
    <mergeCell ref="C3:F4"/>
    <mergeCell ref="G3:Z3"/>
    <mergeCell ref="G4:J4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7:X7"/>
    <mergeCell ref="A10:X10"/>
    <mergeCell ref="A18:X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2014-05-05T04:26:39Z</cp:lastPrinted>
  <dcterms:created xsi:type="dcterms:W3CDTF">2006-09-16T00:00:00Z</dcterms:created>
  <dcterms:modified xsi:type="dcterms:W3CDTF">2024-04-05T06:01:22Z</dcterms:modified>
  <cp:category/>
  <cp:version/>
  <cp:contentType/>
  <cp:contentStatus/>
</cp:coreProperties>
</file>